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40" windowHeight="8832" activeTab="0"/>
  </bookViews>
  <sheets>
    <sheet name="все (2)" sheetId="1" r:id="rId1"/>
    <sheet name="все" sheetId="2" r:id="rId2"/>
    <sheet name="ноэ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<sst xmlns="http://schemas.openxmlformats.org/spreadsheetml/2006/main" count="605" uniqueCount="167">
  <si>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</si>
  <si>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</si>
  <si>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</si>
  <si>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</si>
  <si>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</si>
  <si>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</si>
  <si>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</si>
  <si>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</si>
  <si>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</si>
  <si>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</si>
  <si>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</si>
  <si>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</si>
  <si>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</si>
  <si>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</si>
  <si>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пробой изоляции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</si>
  <si>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</si>
  <si>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</si>
  <si>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</si>
  <si>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</si>
  <si>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</si>
  <si>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</si>
  <si>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</si>
  <si>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в сетях НЭ</t>
  </si>
  <si>
    <t>обрыв провода</t>
  </si>
  <si>
    <t>ВЛ 10 кВ</t>
  </si>
  <si>
    <t>порван сторонн. организ.</t>
  </si>
  <si>
    <t>порван сторонней орган.</t>
  </si>
  <si>
    <t>пробой изолятора</t>
  </si>
  <si>
    <t>РУ 6 кВ</t>
  </si>
  <si>
    <t>ток</t>
  </si>
  <si>
    <t>напряжение</t>
  </si>
  <si>
    <t>недоотпуск</t>
  </si>
  <si>
    <t>Великий Новгород I квартал 2011 года.</t>
  </si>
  <si>
    <t>РП – 27 откл. МВ яч. на ТП - 117</t>
  </si>
  <si>
    <t>КЛ 6 кВ РП – 27 – ТП - 117</t>
  </si>
  <si>
    <t>ТП – 49 откл. МВ на ТП - 192</t>
  </si>
  <si>
    <t>Оперативная информация по отключениям в сетях 6/10 кВ за I  квартал 2012 года.</t>
  </si>
  <si>
    <t>ЧУДОВСКИЙ ФИЛИАЛ I квартал 2012 года</t>
  </si>
  <si>
    <t>ОКУЛОВСКИЙ ФИЛИАЛ  I квартал 2012 года</t>
  </si>
  <si>
    <t>ВАЛДАЙСКИЙ ФИЛИАЛ I квартал 2012 года.</t>
  </si>
  <si>
    <t>БОРОВИЧСКИЙ ФИЛИАЛ I квартал 2012 года.</t>
  </si>
  <si>
    <t>СТАРОРУССКИЙ ФИЛИАЛ I квартал 2012 года</t>
  </si>
  <si>
    <t>ПС «Лычково» откл. Л - 4</t>
  </si>
  <si>
    <t>ПС «Валдай» откл. Л - 18</t>
  </si>
  <si>
    <t>КЛ 10 кВ ТП – 3 – ТП - 27</t>
  </si>
  <si>
    <t>ПС «Волот» откл. Л - 12</t>
  </si>
  <si>
    <t>Л-12</t>
  </si>
  <si>
    <t xml:space="preserve"> КТП – 11,РУ 10 кВ (сгорели 3 ПК)</t>
  </si>
  <si>
    <t>ПС «Прогресс» откл. Л - 8</t>
  </si>
  <si>
    <t>ПС «Пестово» откл. Л - 5</t>
  </si>
  <si>
    <t>Запуск фейерверков под ВЛ</t>
  </si>
  <si>
    <t>Неизвестна</t>
  </si>
  <si>
    <t>Пробой изоляции</t>
  </si>
  <si>
    <t>Не обнаружена</t>
  </si>
  <si>
    <t>Срабатывание РЗА</t>
  </si>
  <si>
    <t>Вкл. после обхода</t>
  </si>
  <si>
    <t>02,01.12</t>
  </si>
  <si>
    <t>ПС «Вишерская» откл. Л - 17</t>
  </si>
  <si>
    <t>ПС «Чудово» откл. Л - 14</t>
  </si>
  <si>
    <t>ВЛ – КЛ – 10 кВ (резерв)</t>
  </si>
  <si>
    <t>В РП – 32 откл. МВ ф. 35</t>
  </si>
  <si>
    <t>КЛ 6 кВ ПС "Районная" - РП-32,ф.35</t>
  </si>
  <si>
    <t>РП - 32 откл. МВ ф.58</t>
  </si>
  <si>
    <t>КЛ 6 кВ ПС "Районная" - РП-32,ф.58</t>
  </si>
  <si>
    <t>ТП - 613</t>
  </si>
  <si>
    <t>поврежд.трансформатора</t>
  </si>
  <si>
    <t>ПС «Окуловка» откл. Л - 6</t>
  </si>
  <si>
    <t xml:space="preserve">ВЛ 10 кВ </t>
  </si>
  <si>
    <t>ПС "Пестово" откл. Л - 5</t>
  </si>
  <si>
    <t>зацепили опору</t>
  </si>
  <si>
    <t>ПС «Неболочи» откл. Л - 6</t>
  </si>
  <si>
    <t>ТП - 6 РУ 10 кВ</t>
  </si>
  <si>
    <t>крыса</t>
  </si>
  <si>
    <t>ПС «Огнеупоры» отключен МВ ф. «Боровичи» 3</t>
  </si>
  <si>
    <t>КЛ 6 кВ ТП – 128 – ТП – 159 (выведен с землей)</t>
  </si>
  <si>
    <t>ПС «Валдай» откючена. Л - 7</t>
  </si>
  <si>
    <t>КЛ 10 кВ ТП – 35 – ТП – 55 (выведен с землей)</t>
  </si>
  <si>
    <t>ПС «Валдай» откл. Л - 15</t>
  </si>
  <si>
    <t>КЛ 10 кВ ТП – 35 – ТП - 36</t>
  </si>
  <si>
    <t>ПС «Крестцы» откл. Л - 7</t>
  </si>
  <si>
    <t>КЛ 10  в ТП – 39 яч. на трансформатор</t>
  </si>
  <si>
    <t>ПС «Валдай» Л – 18 (земля)</t>
  </si>
  <si>
    <t>КЛ 10 кВ ТП – 10 – ТП - 24</t>
  </si>
  <si>
    <t>ТП - 42</t>
  </si>
  <si>
    <t>Т - 1</t>
  </si>
  <si>
    <t>нагрев шпильки трансф.</t>
  </si>
  <si>
    <t>ПС "Шелонь" Л - 2</t>
  </si>
  <si>
    <t>ВЛ 10 кВ ТП - 43 - ТП - 49</t>
  </si>
  <si>
    <t>ПС «Чудово»</t>
  </si>
  <si>
    <t>ТП - 71</t>
  </si>
  <si>
    <t>сгорела шпилька трансф.</t>
  </si>
  <si>
    <t>ПС "Базовая" откл. МВ ф.45</t>
  </si>
  <si>
    <t>КЛ 6 кВ ПС "Базовая" - РП - 3,ф.45</t>
  </si>
  <si>
    <t>ПС "Русса" Л - 9 на РП - 2</t>
  </si>
  <si>
    <t>КЛ 10 кВ ТП - 74 - ТП - 75</t>
  </si>
  <si>
    <t>ПС "Антоново" земля на секции Т - 1</t>
  </si>
  <si>
    <t>ТП – 253 каб. перемычка на Т - 2</t>
  </si>
  <si>
    <t>ПС «Неболочи» откл. МВ Л – 5</t>
  </si>
  <si>
    <t>ВЛ 10 кВ ТП - 7</t>
  </si>
  <si>
    <t>ПС «Пестово» откл. Л - 2</t>
  </si>
  <si>
    <t>ВЛ 10 кВ ТП - 6</t>
  </si>
  <si>
    <t>пробой штыревого изол.</t>
  </si>
  <si>
    <t>ПС "Базовая" откл. МВ ф.17</t>
  </si>
  <si>
    <t>ТП - 223</t>
  </si>
  <si>
    <t>ячейка  Т – 2 , сгорели 2 ПК</t>
  </si>
  <si>
    <t>повреждение оборудования</t>
  </si>
  <si>
    <t>ТПС «Угловка» откл. Л - 9</t>
  </si>
  <si>
    <t>КЛ 10 кВ ТПС «Угловка» РП - 1</t>
  </si>
  <si>
    <t>ПС «Шелонь» откл. Л - 3</t>
  </si>
  <si>
    <t>падение веток на ВЛ</t>
  </si>
  <si>
    <t>ПС «Прогресс» откл. Л – 17</t>
  </si>
  <si>
    <t>КЛ 10 кВ ПС «Прогресс» РП – 7 ,Л - 17</t>
  </si>
  <si>
    <t>ПС "Окуловка" откл. Л-2,18</t>
  </si>
  <si>
    <t>КЛ 10 кВ ТП - 64 - ТП - 62</t>
  </si>
  <si>
    <t>ТП - 352</t>
  </si>
  <si>
    <t>В ТП – 352 каб. воронка на ТП - 253</t>
  </si>
  <si>
    <t>ТП – 82</t>
  </si>
  <si>
    <t>КЛ 6 кВ Т - 1</t>
  </si>
  <si>
    <t>ПС "Окуловка" откл. Л-38</t>
  </si>
  <si>
    <t>КЛ 10 кВ ТП - 37 - ТП-43</t>
  </si>
  <si>
    <t>КЛ 6 кВ ПС "Базовая" -РП-35,ф.17</t>
  </si>
  <si>
    <t>не обнаружена</t>
  </si>
  <si>
    <t>ПС «Районная» откл.МВ  ф. 46</t>
  </si>
  <si>
    <t>КЛ 6 кВ ПС "Районная" - РП-27, ф.46</t>
  </si>
  <si>
    <t>РП – 27 откл. МВ на ТП - 119</t>
  </si>
  <si>
    <t>ТП – 487 каб. выход на ТП - 389</t>
  </si>
  <si>
    <t>КЛ 10 кВ РП - 9 - ТП - 147</t>
  </si>
  <si>
    <t>РП - 2 яч. 4 откл. Л - 8</t>
  </si>
  <si>
    <t>КЛ 10 кВ ТП - 28а - ТП - 20</t>
  </si>
  <si>
    <t>ТПС «Окуловка» откл. Л - 6</t>
  </si>
  <si>
    <t>КЛ 10 кВ ТП - 10 - ТП - 27</t>
  </si>
  <si>
    <t>ПС "Валдай" откл. Л - 2</t>
  </si>
  <si>
    <t>ТП - 65  каб. выход на ВЛ 10 кВ (опора № 23);</t>
  </si>
  <si>
    <t>ПС "Лычково" откл. Л - 2</t>
  </si>
  <si>
    <t>ПС "Рогавка" откл. Л - 1</t>
  </si>
  <si>
    <t>ПС "Районная" откл. МВ ф.35</t>
  </si>
  <si>
    <t>ПС "Районная" - РП - 32, ф.35</t>
  </si>
  <si>
    <t>АВР</t>
  </si>
  <si>
    <t>ПС "Мостищи" откл. МВ ф.27</t>
  </si>
  <si>
    <t>ТП - 562</t>
  </si>
  <si>
    <t>кот на шинах</t>
  </si>
  <si>
    <t>ПС «Шимск» откл. Л - 2</t>
  </si>
  <si>
    <t>ВЛ 10 кВ , ТП – 13, ТП - 16</t>
  </si>
  <si>
    <t>Пробой проходных изоляторов</t>
  </si>
  <si>
    <t>ВЛ 10 кВ, ТП – 13, ТП - 16</t>
  </si>
  <si>
    <t>птица на ВЛ</t>
  </si>
  <si>
    <t>пробой разрядников</t>
  </si>
  <si>
    <t>ПС "Валдай" откл. Л - 4</t>
  </si>
  <si>
    <t>штормовой ветер</t>
  </si>
  <si>
    <t>РП - 4 откл. МВ на ТП - 627 ф.11</t>
  </si>
  <si>
    <t>КЛ 10 кВ ТП - 627 - РП - 4,ф.11</t>
  </si>
  <si>
    <t>ПС «Валдай» Л - 2</t>
  </si>
  <si>
    <t>ТП – 43 на Т - 1</t>
  </si>
  <si>
    <t>ТП - 15</t>
  </si>
  <si>
    <t>Пробой проходного изолятора</t>
  </si>
  <si>
    <t>наброс на ВЛ</t>
  </si>
  <si>
    <t>ПС "Мостищи" откл. МВ ф.33</t>
  </si>
  <si>
    <t>ВЛ 10 кВ ф.33</t>
  </si>
  <si>
    <t>Боровичский филиал</t>
  </si>
  <si>
    <t>Новгородское отделение</t>
  </si>
  <si>
    <t>Окуловский филиал</t>
  </si>
  <si>
    <t>Валдайский филиал</t>
  </si>
  <si>
    <t>Старорусский филиал</t>
  </si>
  <si>
    <t>Чудовский филиал</t>
  </si>
  <si>
    <t>недоотпуск э/э, кВт</t>
  </si>
  <si>
    <t>кол-во отключений, шт</t>
  </si>
  <si>
    <t>ВСЕГО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</si>
</sst>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</numFmts>
  <fonts count="4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0" fillId="0" borderId="0" xfId="0" applyNumberFormat="1" applyAlignment="1">
      <alignment/>
    </xf>
    <xf numFmtId="169" fontId="1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169" fontId="0" fillId="0" borderId="16" xfId="0" applyNumberFormat="1" applyBorder="1" applyAlignment="1">
      <alignment/>
    </xf>
    <xf numFmtId="168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22" fontId="0" fillId="0" borderId="15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22" fontId="0" fillId="0" borderId="19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/>
    </xf>
    <xf numFmtId="14" fontId="4" fillId="0" borderId="19" xfId="0" applyNumberFormat="1" applyFont="1" applyBorder="1" applyAlignment="1">
      <alignment horizontal="center"/>
    </xf>
    <xf numFmtId="2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Border="1" applyAlignment="1">
      <alignment vertical="top" wrapText="1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5" xfId="0" applyFont="1" applyBorder="1" applyAlignment="1">
      <alignment/>
    </xf>
    <xf numFmtId="169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22" fontId="0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2" fontId="0" fillId="0" borderId="18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2" fontId="8" fillId="0" borderId="18" xfId="0" applyNumberFormat="1" applyFont="1" applyBorder="1" applyAlignment="1">
      <alignment horizontal="center"/>
    </xf>
    <xf numFmtId="22" fontId="8" fillId="0" borderId="19" xfId="0" applyNumberFormat="1" applyFont="1" applyBorder="1" applyAlignment="1">
      <alignment horizontal="center"/>
    </xf>
    <xf numFmtId="2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22" fontId="4" fillId="0" borderId="18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 shrinkToFit="1"/>
    </xf>
    <xf numFmtId="0" fontId="11" fillId="0" borderId="16" xfId="0" applyFont="1" applyBorder="1" applyAlignment="1">
      <alignment horizontal="left"/>
    </xf>
    <xf numFmtId="14" fontId="0" fillId="0" borderId="19" xfId="0" applyNumberFormat="1" applyFont="1" applyBorder="1" applyAlignment="1">
      <alignment/>
    </xf>
    <xf numFmtId="169" fontId="0" fillId="0" borderId="17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169" fontId="0" fillId="0" borderId="19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25" xfId="0" applyNumberForma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4" fillId="0" borderId="15" xfId="0" applyFont="1" applyFill="1" applyBorder="1" applyAlignment="1">
      <alignment/>
    </xf>
    <xf numFmtId="14" fontId="0" fillId="0" borderId="16" xfId="0" applyNumberFormat="1" applyBorder="1" applyAlignment="1">
      <alignment/>
    </xf>
    <xf numFmtId="0" fontId="8" fillId="0" borderId="17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9" fontId="0" fillId="0" borderId="19" xfId="0" applyNumberForma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" fillId="0" borderId="28" xfId="0" applyFont="1" applyBorder="1" applyAlignment="1">
      <alignment horizontal="left" wrapText="1"/>
    </xf>
    <xf numFmtId="22" fontId="0" fillId="0" borderId="26" xfId="0" applyNumberFormat="1" applyFont="1" applyBorder="1" applyAlignment="1">
      <alignment horizontal="center"/>
    </xf>
    <xf numFmtId="22" fontId="0" fillId="0" borderId="29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2" fontId="0" fillId="0" borderId="20" xfId="0" applyNumberFormat="1" applyFont="1" applyBorder="1" applyAlignment="1">
      <alignment horizontal="center"/>
    </xf>
    <xf numFmtId="22" fontId="0" fillId="0" borderId="1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68" fontId="1" fillId="0" borderId="30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32" xfId="0" applyNumberFormat="1" applyFont="1" applyBorder="1" applyAlignment="1">
      <alignment horizontal="center" vertical="top" wrapText="1"/>
    </xf>
    <xf numFmtId="168" fontId="1" fillId="0" borderId="3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T166"/>
  <sheetViews>
    <sheetView tabSelected="1" zoomScale="75" zoomScaleNormal="75" zoomScalePageLayoutView="0" workbookViewId="0" topLeftCell="A1">
      <selection activeCell="A122" sqref="A122"/>
    </sheetView>
  </sheetViews>
  <sheetFormatPr defaultColWidth="9.00390625" defaultRowHeight="12.75"/>
  <cols>
    <col min="2" max="2" width="11.503906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2.50390625" style="6" customWidth="1"/>
    <col min="10" max="10" width="15.00390625" style="0" customWidth="1"/>
    <col min="11" max="11" width="9.125" style="70" customWidth="1"/>
    <col min="12" max="12" width="8.50390625" style="0" customWidth="1"/>
    <col min="13" max="13" width="15.625" style="0" customWidth="1"/>
  </cols>
  <sheetData>
    <row r="2" ht="13.5" thickBot="1"/>
    <row r="3" spans="1:14" ht="12.75" customHeight="1">
      <c r="A3" s="176"/>
      <c r="B3" s="177"/>
      <c r="C3" s="180" t="s">
        <v>36</v>
      </c>
      <c r="D3" s="180"/>
      <c r="E3" s="180"/>
      <c r="F3" s="180"/>
      <c r="G3" s="180"/>
      <c r="H3" s="180"/>
      <c r="I3" s="180"/>
      <c r="J3" s="182"/>
      <c r="K3" s="185" t="s">
        <v>7</v>
      </c>
      <c r="L3" s="182" t="s">
        <v>29</v>
      </c>
      <c r="M3" s="182" t="s">
        <v>30</v>
      </c>
      <c r="N3" s="156"/>
    </row>
    <row r="4" spans="1:14" ht="13.5" thickBot="1">
      <c r="A4" s="178"/>
      <c r="B4" s="179"/>
      <c r="C4" s="181"/>
      <c r="D4" s="181"/>
      <c r="E4" s="181"/>
      <c r="F4" s="181"/>
      <c r="G4" s="181"/>
      <c r="H4" s="181"/>
      <c r="I4" s="181"/>
      <c r="J4" s="183"/>
      <c r="K4" s="186"/>
      <c r="L4" s="183"/>
      <c r="M4" s="183"/>
      <c r="N4" s="158"/>
    </row>
    <row r="5" spans="3:14" ht="13.5" thickBot="1">
      <c r="C5" s="45"/>
      <c r="I5" s="69"/>
      <c r="J5" s="183"/>
      <c r="K5" s="186"/>
      <c r="L5" s="183"/>
      <c r="M5" s="183"/>
      <c r="N5" s="158"/>
    </row>
    <row r="6" spans="1:14" ht="30.75">
      <c r="A6" s="1"/>
      <c r="B6" s="5"/>
      <c r="C6" s="16" t="s">
        <v>2</v>
      </c>
      <c r="D6" s="3" t="s">
        <v>4</v>
      </c>
      <c r="E6" s="161" t="s">
        <v>7</v>
      </c>
      <c r="F6" s="162"/>
      <c r="G6" s="165" t="s">
        <v>8</v>
      </c>
      <c r="H6" s="168" t="s">
        <v>9</v>
      </c>
      <c r="I6" s="169"/>
      <c r="J6" s="183"/>
      <c r="K6" s="186"/>
      <c r="L6" s="183"/>
      <c r="M6" s="183"/>
      <c r="N6" s="158"/>
    </row>
    <row r="7" spans="1:65" ht="15.75" thickBot="1">
      <c r="A7" s="2"/>
      <c r="B7" s="15"/>
      <c r="C7" s="172" t="s">
        <v>3</v>
      </c>
      <c r="D7" s="4" t="s">
        <v>5</v>
      </c>
      <c r="E7" s="163"/>
      <c r="F7" s="164"/>
      <c r="G7" s="166"/>
      <c r="H7" s="170"/>
      <c r="I7" s="171"/>
      <c r="J7" s="183"/>
      <c r="K7" s="186"/>
      <c r="L7" s="183"/>
      <c r="M7" s="183"/>
      <c r="N7" s="158"/>
      <c r="P7" s="46"/>
      <c r="Q7" s="46"/>
      <c r="R7" s="46"/>
      <c r="S7" s="46"/>
      <c r="T7" s="46"/>
      <c r="U7" s="46"/>
      <c r="V7" s="46"/>
      <c r="W7" s="46"/>
      <c r="X7" s="46"/>
      <c r="Y7" s="46"/>
      <c r="BK7" s="46"/>
      <c r="BL7" s="46"/>
      <c r="BM7" s="46"/>
    </row>
    <row r="8" spans="1:124" ht="15.75" thickBot="1">
      <c r="A8" s="2" t="s">
        <v>0</v>
      </c>
      <c r="B8" s="15" t="s">
        <v>1</v>
      </c>
      <c r="C8" s="173"/>
      <c r="D8" s="4" t="s">
        <v>6</v>
      </c>
      <c r="E8" s="7" t="s">
        <v>10</v>
      </c>
      <c r="F8" s="7" t="s">
        <v>11</v>
      </c>
      <c r="G8" s="167"/>
      <c r="H8" s="7" t="s">
        <v>12</v>
      </c>
      <c r="I8" s="54" t="s">
        <v>13</v>
      </c>
      <c r="J8" s="184"/>
      <c r="K8" s="187"/>
      <c r="L8" s="184"/>
      <c r="M8" s="184"/>
      <c r="N8" s="160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s="174" customFormat="1" ht="15">
      <c r="A9" s="174" t="s">
        <v>15</v>
      </c>
      <c r="J9" s="173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3"/>
      <c r="DR9" s="173"/>
      <c r="DS9" s="173"/>
      <c r="DT9" s="173"/>
    </row>
    <row r="10" spans="1:120" s="49" customFormat="1" ht="15">
      <c r="A10" s="150" t="s">
        <v>32</v>
      </c>
      <c r="B10" s="151"/>
      <c r="C10" s="152"/>
      <c r="D10" s="152"/>
      <c r="E10" s="151"/>
      <c r="F10" s="151"/>
      <c r="G10" s="151"/>
      <c r="H10" s="151"/>
      <c r="I10" s="153"/>
      <c r="K10" s="71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1:120" s="8" customFormat="1" ht="15">
      <c r="A11" s="8">
        <v>1</v>
      </c>
      <c r="B11" s="101">
        <v>40909</v>
      </c>
      <c r="C11" s="105" t="s">
        <v>33</v>
      </c>
      <c r="D11" s="76" t="s">
        <v>34</v>
      </c>
      <c r="E11" s="103">
        <v>40909.70486111111</v>
      </c>
      <c r="F11" s="9">
        <v>40909.74166666667</v>
      </c>
      <c r="G11" s="43" t="s">
        <v>14</v>
      </c>
      <c r="H11" s="9">
        <v>40911.688888888886</v>
      </c>
      <c r="I11" s="10">
        <f aca="true" t="shared" si="0" ref="I11:I26">H11-F11</f>
        <v>1.9472222222175333</v>
      </c>
      <c r="J11" s="9">
        <f aca="true" t="shared" si="1" ref="J11:J26">F11-E11</f>
        <v>0.03680555555911269</v>
      </c>
      <c r="K11" s="72">
        <f>J11*24</f>
        <v>0.8833333334187046</v>
      </c>
      <c r="L11" s="8">
        <v>20</v>
      </c>
      <c r="M11" s="8">
        <v>6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2" spans="1:120" s="8" customFormat="1" ht="15">
      <c r="A12" s="8">
        <v>2</v>
      </c>
      <c r="B12" s="101">
        <v>40920</v>
      </c>
      <c r="C12" s="105" t="s">
        <v>35</v>
      </c>
      <c r="D12" s="76" t="s">
        <v>64</v>
      </c>
      <c r="E12" s="103">
        <v>40920.888194444444</v>
      </c>
      <c r="F12" s="9">
        <v>40920.944444444445</v>
      </c>
      <c r="G12" s="43" t="s">
        <v>65</v>
      </c>
      <c r="H12" s="9">
        <v>40921.75</v>
      </c>
      <c r="I12" s="10">
        <f t="shared" si="0"/>
        <v>0.8055555555547471</v>
      </c>
      <c r="J12" s="9">
        <f t="shared" si="1"/>
        <v>0.05625000000145519</v>
      </c>
      <c r="K12" s="72">
        <f>J12*24</f>
        <v>1.3500000000349246</v>
      </c>
      <c r="L12" s="8">
        <v>15</v>
      </c>
      <c r="M12" s="8">
        <v>6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</row>
    <row r="13" spans="1:120" s="8" customFormat="1" ht="27.75">
      <c r="A13" s="8">
        <v>3</v>
      </c>
      <c r="B13" s="101">
        <v>40927</v>
      </c>
      <c r="C13" s="105" t="s">
        <v>60</v>
      </c>
      <c r="D13" s="87" t="s">
        <v>61</v>
      </c>
      <c r="E13" s="103">
        <v>40927.819444444445</v>
      </c>
      <c r="F13" s="9">
        <v>40927.81961805555</v>
      </c>
      <c r="G13" s="43" t="s">
        <v>14</v>
      </c>
      <c r="H13" s="9">
        <v>40928.791666666664</v>
      </c>
      <c r="I13" s="10">
        <f t="shared" si="0"/>
        <v>0.9720486111109494</v>
      </c>
      <c r="J13" s="9">
        <f t="shared" si="1"/>
        <v>0.00017361110803904012</v>
      </c>
      <c r="K13" s="72">
        <f aca="true" t="shared" si="2" ref="K13:K26">J13*24</f>
        <v>0.004166666592936963</v>
      </c>
      <c r="L13" s="8">
        <v>110</v>
      </c>
      <c r="M13" s="8">
        <v>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</row>
    <row r="14" spans="1:120" s="8" customFormat="1" ht="27.75">
      <c r="A14" s="8">
        <v>4</v>
      </c>
      <c r="B14" s="101">
        <v>40927</v>
      </c>
      <c r="C14" s="75" t="s">
        <v>62</v>
      </c>
      <c r="D14" s="87" t="s">
        <v>63</v>
      </c>
      <c r="E14" s="103">
        <v>40927.96527777778</v>
      </c>
      <c r="F14" s="9">
        <v>40927.96944444445</v>
      </c>
      <c r="G14" s="43" t="s">
        <v>14</v>
      </c>
      <c r="H14" s="9">
        <v>40932.64236111111</v>
      </c>
      <c r="I14" s="10">
        <f t="shared" si="0"/>
        <v>4.672916666662786</v>
      </c>
      <c r="J14" s="9">
        <f t="shared" si="1"/>
        <v>0.004166666665696539</v>
      </c>
      <c r="K14" s="72">
        <f t="shared" si="2"/>
        <v>0.09999999997671694</v>
      </c>
      <c r="L14" s="8">
        <v>125</v>
      </c>
      <c r="M14" s="8">
        <v>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</row>
    <row r="15" spans="1:120" s="8" customFormat="1" ht="15">
      <c r="A15" s="8">
        <v>5</v>
      </c>
      <c r="B15" s="101">
        <v>40948</v>
      </c>
      <c r="C15" s="43" t="s">
        <v>91</v>
      </c>
      <c r="D15" s="87" t="s">
        <v>92</v>
      </c>
      <c r="E15" s="103">
        <v>40948.3</v>
      </c>
      <c r="F15" s="9">
        <v>40948.3</v>
      </c>
      <c r="G15" s="43" t="s">
        <v>14</v>
      </c>
      <c r="H15" s="9">
        <v>40954.444444444445</v>
      </c>
      <c r="I15" s="10">
        <f t="shared" si="0"/>
        <v>6.1444444444423425</v>
      </c>
      <c r="J15" s="9">
        <f t="shared" si="1"/>
        <v>0</v>
      </c>
      <c r="K15" s="72">
        <f t="shared" si="2"/>
        <v>0</v>
      </c>
      <c r="L15" s="8">
        <v>167</v>
      </c>
      <c r="M15" s="8">
        <v>6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</row>
    <row r="16" spans="1:120" s="8" customFormat="1" ht="15">
      <c r="A16" s="8">
        <v>6</v>
      </c>
      <c r="B16" s="101">
        <v>40952</v>
      </c>
      <c r="C16" s="43" t="s">
        <v>95</v>
      </c>
      <c r="D16" s="106" t="s">
        <v>96</v>
      </c>
      <c r="E16" s="103">
        <v>40952.364583333336</v>
      </c>
      <c r="F16" s="9">
        <v>40952.375</v>
      </c>
      <c r="G16" s="17" t="s">
        <v>14</v>
      </c>
      <c r="H16" s="9">
        <v>40953.666666666664</v>
      </c>
      <c r="I16" s="10">
        <f t="shared" si="0"/>
        <v>1.2916666666642413</v>
      </c>
      <c r="J16" s="9">
        <f t="shared" si="1"/>
        <v>0.010416666664241347</v>
      </c>
      <c r="K16" s="72">
        <f t="shared" si="2"/>
        <v>0.24999999994179234</v>
      </c>
      <c r="L16" s="8">
        <v>160</v>
      </c>
      <c r="M16" s="8">
        <v>6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</row>
    <row r="17" spans="1:98" ht="15">
      <c r="A17" s="8">
        <v>7</v>
      </c>
      <c r="B17" s="102">
        <v>40956</v>
      </c>
      <c r="C17" s="43" t="s">
        <v>102</v>
      </c>
      <c r="D17" s="68" t="s">
        <v>120</v>
      </c>
      <c r="E17" s="104">
        <v>40956.23263888889</v>
      </c>
      <c r="F17" s="18">
        <v>40956.27777777778</v>
      </c>
      <c r="G17" s="42" t="s">
        <v>14</v>
      </c>
      <c r="H17" s="18">
        <v>40960.625</v>
      </c>
      <c r="I17" s="10">
        <f t="shared" si="0"/>
        <v>4.3472222222189885</v>
      </c>
      <c r="J17" s="9">
        <f t="shared" si="1"/>
        <v>0.04513888889050577</v>
      </c>
      <c r="K17" s="72">
        <f t="shared" si="2"/>
        <v>1.0833333333721384</v>
      </c>
      <c r="L17" s="8">
        <v>72</v>
      </c>
      <c r="M17" s="8">
        <v>6</v>
      </c>
      <c r="N17" s="8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</row>
    <row r="18" spans="1:62" ht="30.75">
      <c r="A18" s="8">
        <v>8</v>
      </c>
      <c r="B18" s="101">
        <v>40958</v>
      </c>
      <c r="C18" s="107" t="s">
        <v>103</v>
      </c>
      <c r="D18" s="106" t="s">
        <v>104</v>
      </c>
      <c r="E18" s="103">
        <v>40958.708333333336</v>
      </c>
      <c r="F18" s="9">
        <v>40958.743055555555</v>
      </c>
      <c r="G18" s="17" t="s">
        <v>105</v>
      </c>
      <c r="H18" s="9">
        <v>40961.55763888889</v>
      </c>
      <c r="I18" s="10">
        <f t="shared" si="0"/>
        <v>2.8145833333328483</v>
      </c>
      <c r="J18" s="9">
        <f t="shared" si="1"/>
        <v>0.03472222221898846</v>
      </c>
      <c r="K18" s="72">
        <f t="shared" si="2"/>
        <v>0.8333333332557231</v>
      </c>
      <c r="L18" s="8">
        <v>300</v>
      </c>
      <c r="M18" s="8">
        <v>6</v>
      </c>
      <c r="N18" s="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</row>
    <row r="19" spans="1:14" ht="15">
      <c r="A19" s="8">
        <v>9</v>
      </c>
      <c r="B19" s="101">
        <v>40964</v>
      </c>
      <c r="C19" s="105" t="s">
        <v>114</v>
      </c>
      <c r="D19" s="76" t="s">
        <v>115</v>
      </c>
      <c r="E19" s="103">
        <v>40964.41805555556</v>
      </c>
      <c r="F19" s="9">
        <v>40964.444444444445</v>
      </c>
      <c r="G19" s="17" t="s">
        <v>14</v>
      </c>
      <c r="H19" s="9">
        <v>40967.614583333336</v>
      </c>
      <c r="I19" s="10">
        <f t="shared" si="0"/>
        <v>3.1701388888905058</v>
      </c>
      <c r="J19" s="9">
        <f t="shared" si="1"/>
        <v>0.026388888887595385</v>
      </c>
      <c r="K19" s="72">
        <f t="shared" si="2"/>
        <v>0.6333333333022892</v>
      </c>
      <c r="L19" s="8">
        <v>10</v>
      </c>
      <c r="M19" s="8">
        <v>6</v>
      </c>
      <c r="N19" s="8"/>
    </row>
    <row r="20" spans="1:14" ht="15">
      <c r="A20" s="8">
        <v>10</v>
      </c>
      <c r="B20" s="101">
        <v>40965</v>
      </c>
      <c r="C20" s="105" t="s">
        <v>116</v>
      </c>
      <c r="D20" s="105" t="s">
        <v>117</v>
      </c>
      <c r="E20" s="103">
        <v>40965.43402777778</v>
      </c>
      <c r="F20" s="9">
        <v>40965.458333333336</v>
      </c>
      <c r="G20" s="17" t="s">
        <v>14</v>
      </c>
      <c r="H20" s="9">
        <v>40968.583333333336</v>
      </c>
      <c r="I20" s="10">
        <f t="shared" si="0"/>
        <v>3.125</v>
      </c>
      <c r="J20" s="9">
        <f t="shared" si="1"/>
        <v>0.024305555554747116</v>
      </c>
      <c r="K20" s="72">
        <f t="shared" si="2"/>
        <v>0.5833333333139308</v>
      </c>
      <c r="L20" s="8">
        <v>10</v>
      </c>
      <c r="M20" s="8">
        <v>6</v>
      </c>
      <c r="N20" s="8"/>
    </row>
    <row r="21" spans="1:14" ht="15">
      <c r="A21" s="8">
        <v>11</v>
      </c>
      <c r="B21" s="14">
        <v>40969</v>
      </c>
      <c r="C21" s="68" t="s">
        <v>134</v>
      </c>
      <c r="D21" s="43" t="s">
        <v>24</v>
      </c>
      <c r="E21" s="103">
        <v>40969.09027777778</v>
      </c>
      <c r="F21" s="9">
        <v>40969.385416666664</v>
      </c>
      <c r="G21" s="17" t="s">
        <v>121</v>
      </c>
      <c r="H21" s="9">
        <v>40969.604166666664</v>
      </c>
      <c r="I21" s="10">
        <f t="shared" si="0"/>
        <v>0.21875</v>
      </c>
      <c r="J21" s="9">
        <f t="shared" si="1"/>
        <v>0.2951388888832298</v>
      </c>
      <c r="K21" s="72">
        <f t="shared" si="2"/>
        <v>7.0833333331975155</v>
      </c>
      <c r="L21" s="8">
        <v>19</v>
      </c>
      <c r="M21" s="8">
        <v>10</v>
      </c>
      <c r="N21" s="8"/>
    </row>
    <row r="22" spans="1:14" ht="27.75">
      <c r="A22" s="8">
        <v>12</v>
      </c>
      <c r="B22" s="14">
        <v>40969</v>
      </c>
      <c r="C22" s="107" t="s">
        <v>122</v>
      </c>
      <c r="D22" s="87" t="s">
        <v>123</v>
      </c>
      <c r="E22" s="103">
        <v>40969.75833333333</v>
      </c>
      <c r="F22" s="9">
        <v>40969.77916666667</v>
      </c>
      <c r="G22" s="17" t="s">
        <v>14</v>
      </c>
      <c r="H22" s="9">
        <v>40984.65972222222</v>
      </c>
      <c r="I22" s="10">
        <f t="shared" si="0"/>
        <v>14.880555555551837</v>
      </c>
      <c r="J22" s="9">
        <f t="shared" si="1"/>
        <v>0.020833333335758653</v>
      </c>
      <c r="K22" s="72">
        <f t="shared" si="2"/>
        <v>0.5000000000582077</v>
      </c>
      <c r="L22" s="8">
        <v>110</v>
      </c>
      <c r="M22" s="8">
        <v>6</v>
      </c>
      <c r="N22" s="8"/>
    </row>
    <row r="23" spans="1:14" ht="15">
      <c r="A23" s="8">
        <v>13</v>
      </c>
      <c r="B23" s="14">
        <v>40969</v>
      </c>
      <c r="C23" s="105" t="s">
        <v>124</v>
      </c>
      <c r="D23" s="76" t="s">
        <v>125</v>
      </c>
      <c r="E23" s="103">
        <v>40969.75833333333</v>
      </c>
      <c r="F23" s="9">
        <v>40969.82361111111</v>
      </c>
      <c r="G23" s="17" t="s">
        <v>14</v>
      </c>
      <c r="H23" s="9">
        <v>40971.61111111111</v>
      </c>
      <c r="I23" s="10">
        <f t="shared" si="0"/>
        <v>1.7874999999985448</v>
      </c>
      <c r="J23" s="9">
        <f t="shared" si="1"/>
        <v>0.06527777777955635</v>
      </c>
      <c r="K23" s="72">
        <f t="shared" si="2"/>
        <v>1.5666666667093523</v>
      </c>
      <c r="L23" s="8">
        <v>70</v>
      </c>
      <c r="M23" s="8">
        <v>6</v>
      </c>
      <c r="N23" s="8"/>
    </row>
    <row r="24" spans="1:14" ht="15">
      <c r="A24" s="8">
        <v>14</v>
      </c>
      <c r="B24" s="111">
        <v>40982</v>
      </c>
      <c r="C24" s="119" t="s">
        <v>135</v>
      </c>
      <c r="D24" s="67" t="s">
        <v>136</v>
      </c>
      <c r="E24" s="9">
        <v>40982.57986111111</v>
      </c>
      <c r="F24" s="9">
        <v>40982.57986111111</v>
      </c>
      <c r="G24" s="17" t="s">
        <v>14</v>
      </c>
      <c r="H24" s="9">
        <v>40988.61111111111</v>
      </c>
      <c r="I24" s="10">
        <f t="shared" si="0"/>
        <v>6.03125</v>
      </c>
      <c r="J24" s="9">
        <f t="shared" si="1"/>
        <v>0</v>
      </c>
      <c r="K24" s="72">
        <f t="shared" si="2"/>
        <v>0</v>
      </c>
      <c r="L24" s="8">
        <v>45</v>
      </c>
      <c r="M24" s="8">
        <v>6</v>
      </c>
      <c r="N24" s="8"/>
    </row>
    <row r="25" spans="1:14" ht="15">
      <c r="A25" s="8">
        <v>15</v>
      </c>
      <c r="B25" s="14">
        <v>40983</v>
      </c>
      <c r="C25" s="126" t="s">
        <v>138</v>
      </c>
      <c r="D25" s="126" t="s">
        <v>139</v>
      </c>
      <c r="E25" s="9">
        <v>40983.61111111111</v>
      </c>
      <c r="F25" s="9">
        <v>40983.666666666664</v>
      </c>
      <c r="G25" s="17" t="s">
        <v>140</v>
      </c>
      <c r="H25" s="9">
        <v>40983.666666666664</v>
      </c>
      <c r="I25" s="10">
        <f t="shared" si="0"/>
        <v>0</v>
      </c>
      <c r="J25" s="9">
        <f t="shared" si="1"/>
        <v>0.055555555554747116</v>
      </c>
      <c r="K25" s="72">
        <f t="shared" si="2"/>
        <v>1.3333333333139308</v>
      </c>
      <c r="L25" s="8">
        <v>5</v>
      </c>
      <c r="M25" s="8">
        <v>6</v>
      </c>
      <c r="N25" s="8"/>
    </row>
    <row r="26" spans="1:14" ht="15">
      <c r="A26" s="8">
        <v>16</v>
      </c>
      <c r="B26" s="101">
        <v>40991</v>
      </c>
      <c r="C26" s="107" t="s">
        <v>149</v>
      </c>
      <c r="D26" s="106" t="s">
        <v>150</v>
      </c>
      <c r="E26" s="103">
        <v>40991.38888888889</v>
      </c>
      <c r="F26" s="9">
        <v>40991.40138888889</v>
      </c>
      <c r="G26" s="17" t="s">
        <v>25</v>
      </c>
      <c r="H26" s="9">
        <v>40994.645833333336</v>
      </c>
      <c r="I26" s="10">
        <f t="shared" si="0"/>
        <v>3.2444444444481633</v>
      </c>
      <c r="J26" s="9">
        <f t="shared" si="1"/>
        <v>0.012499999997089617</v>
      </c>
      <c r="K26" s="72">
        <f t="shared" si="2"/>
        <v>0.2999999999301508</v>
      </c>
      <c r="L26" s="8">
        <v>15</v>
      </c>
      <c r="M26" s="8">
        <v>10</v>
      </c>
      <c r="N26" s="8"/>
    </row>
    <row r="27" spans="1:14" s="33" customFormat="1" ht="15">
      <c r="A27" s="47"/>
      <c r="B27" s="21"/>
      <c r="C27" s="22"/>
      <c r="D27" s="23"/>
      <c r="E27" s="9"/>
      <c r="F27" s="9"/>
      <c r="G27" s="43"/>
      <c r="H27" s="25"/>
      <c r="I27" s="10"/>
      <c r="J27" s="25"/>
      <c r="K27" s="73"/>
      <c r="L27" s="22"/>
      <c r="M27" s="22"/>
      <c r="N27" s="22"/>
    </row>
    <row r="28" spans="1:14" s="33" customFormat="1" ht="12.75">
      <c r="A28" s="47"/>
      <c r="B28" s="21"/>
      <c r="C28" s="22"/>
      <c r="D28" s="23"/>
      <c r="E28" s="9"/>
      <c r="F28" s="9"/>
      <c r="G28" s="22"/>
      <c r="H28" s="25"/>
      <c r="I28" s="10"/>
      <c r="J28" s="25"/>
      <c r="K28" s="73"/>
      <c r="L28" s="22"/>
      <c r="M28" s="22"/>
      <c r="N28" s="22"/>
    </row>
    <row r="29" spans="1:14" s="33" customFormat="1" ht="12.75">
      <c r="A29" s="145" t="s">
        <v>21</v>
      </c>
      <c r="B29" s="146"/>
      <c r="C29" s="22"/>
      <c r="D29" s="22"/>
      <c r="E29" s="9"/>
      <c r="F29" s="19">
        <f>SUM(J11:J26)</f>
        <v>0.6876736111007631</v>
      </c>
      <c r="G29" s="22"/>
      <c r="H29" s="25"/>
      <c r="I29" s="13">
        <f>SUM(I11:I27)</f>
        <v>55.45329861109349</v>
      </c>
      <c r="J29" s="25"/>
      <c r="K29" s="73"/>
      <c r="L29" s="22"/>
      <c r="M29" s="22"/>
      <c r="N29" s="22"/>
    </row>
    <row r="30" spans="1:14" ht="15">
      <c r="A30" s="11"/>
      <c r="B30" s="140" t="s">
        <v>37</v>
      </c>
      <c r="C30" s="154"/>
      <c r="D30" s="154"/>
      <c r="E30" s="141"/>
      <c r="F30" s="141"/>
      <c r="G30" s="154"/>
      <c r="H30" s="141"/>
      <c r="I30" s="142"/>
      <c r="J30" s="9"/>
      <c r="K30" s="72"/>
      <c r="L30" s="8"/>
      <c r="M30" s="8"/>
      <c r="N30" s="8"/>
    </row>
    <row r="31" spans="1:14" ht="15">
      <c r="A31" s="11">
        <v>1</v>
      </c>
      <c r="B31" s="96" t="s">
        <v>56</v>
      </c>
      <c r="C31" s="105" t="s">
        <v>57</v>
      </c>
      <c r="D31" s="76" t="s">
        <v>24</v>
      </c>
      <c r="E31" s="97">
        <v>40910.930555555555</v>
      </c>
      <c r="F31" s="99">
        <v>40910.93194444444</v>
      </c>
      <c r="G31" s="120" t="s">
        <v>51</v>
      </c>
      <c r="H31" s="100">
        <v>40910.93194444444</v>
      </c>
      <c r="I31" s="10">
        <f>H31-F31</f>
        <v>0</v>
      </c>
      <c r="J31" s="9">
        <f>F31-E31</f>
        <v>0.0013888888861401938</v>
      </c>
      <c r="K31" s="72">
        <f>J31*24</f>
        <v>0.03333333326736465</v>
      </c>
      <c r="L31" s="8">
        <v>80</v>
      </c>
      <c r="M31" s="8">
        <v>10</v>
      </c>
      <c r="N31" s="8"/>
    </row>
    <row r="32" spans="1:14" ht="15">
      <c r="A32" s="11">
        <v>2</v>
      </c>
      <c r="B32" s="96">
        <v>40915</v>
      </c>
      <c r="C32" s="105" t="s">
        <v>58</v>
      </c>
      <c r="D32" s="76" t="s">
        <v>59</v>
      </c>
      <c r="E32" s="97">
        <v>40915.74166666667</v>
      </c>
      <c r="F32" s="99">
        <v>40915.74722222222</v>
      </c>
      <c r="G32" s="120" t="s">
        <v>53</v>
      </c>
      <c r="H32" s="100">
        <v>40915.74722222222</v>
      </c>
      <c r="I32" s="10">
        <f>H32-F32</f>
        <v>0</v>
      </c>
      <c r="J32" s="9">
        <f>F32-E32</f>
        <v>0.005555555551836733</v>
      </c>
      <c r="K32" s="72">
        <f>J32*24</f>
        <v>0.1333333332440816</v>
      </c>
      <c r="L32" s="8">
        <v>80</v>
      </c>
      <c r="M32" s="8">
        <v>10</v>
      </c>
      <c r="N32" s="8"/>
    </row>
    <row r="33" spans="1:14" ht="15">
      <c r="A33" s="11">
        <v>3</v>
      </c>
      <c r="B33" s="96">
        <v>40945</v>
      </c>
      <c r="C33" s="105" t="s">
        <v>88</v>
      </c>
      <c r="D33" s="76" t="s">
        <v>89</v>
      </c>
      <c r="E33" s="97">
        <v>40945.833333333336</v>
      </c>
      <c r="F33" s="27">
        <v>40946.104166666664</v>
      </c>
      <c r="G33" s="67" t="s">
        <v>90</v>
      </c>
      <c r="H33" s="25">
        <v>40946.104166666664</v>
      </c>
      <c r="I33" s="10">
        <f>H33-F33</f>
        <v>0</v>
      </c>
      <c r="J33" s="9">
        <f>F33-E33</f>
        <v>0.2708333333284827</v>
      </c>
      <c r="K33" s="72">
        <f>J33*24</f>
        <v>6.499999999883585</v>
      </c>
      <c r="L33" s="8">
        <v>80</v>
      </c>
      <c r="M33" s="8">
        <v>10</v>
      </c>
      <c r="N33" s="8"/>
    </row>
    <row r="34" spans="1:14" ht="16.5" customHeight="1">
      <c r="A34" s="11">
        <v>4</v>
      </c>
      <c r="B34" s="96">
        <v>40945</v>
      </c>
      <c r="C34" s="105" t="s">
        <v>57</v>
      </c>
      <c r="D34" s="76" t="s">
        <v>24</v>
      </c>
      <c r="E34" s="97">
        <v>40945.96388888889</v>
      </c>
      <c r="F34" s="27">
        <v>40945.99236111111</v>
      </c>
      <c r="G34" s="43" t="s">
        <v>27</v>
      </c>
      <c r="H34" s="25">
        <v>40945.99236111111</v>
      </c>
      <c r="I34" s="10">
        <f>H34-F34</f>
        <v>0</v>
      </c>
      <c r="J34" s="9">
        <f>F34-E34</f>
        <v>0.028472222220443655</v>
      </c>
      <c r="K34" s="72">
        <f>J34*24</f>
        <v>0.6833333332906477</v>
      </c>
      <c r="L34" s="8">
        <v>80</v>
      </c>
      <c r="M34" s="8">
        <v>10</v>
      </c>
      <c r="N34" s="8"/>
    </row>
    <row r="35" spans="1:14" ht="12.75">
      <c r="A35" s="11"/>
      <c r="B35" s="21"/>
      <c r="C35" s="22"/>
      <c r="D35" s="23"/>
      <c r="E35" s="27"/>
      <c r="F35" s="27"/>
      <c r="G35" s="22"/>
      <c r="H35" s="25"/>
      <c r="I35" s="10"/>
      <c r="J35" s="9"/>
      <c r="K35" s="72"/>
      <c r="L35" s="8"/>
      <c r="M35" s="8"/>
      <c r="N35" s="8"/>
    </row>
    <row r="36" spans="1:14" ht="12.75">
      <c r="A36" s="145" t="s">
        <v>20</v>
      </c>
      <c r="B36" s="146"/>
      <c r="C36" s="22"/>
      <c r="D36" s="23"/>
      <c r="E36" s="27"/>
      <c r="F36" s="19">
        <f>SUM(J31:J35)</f>
        <v>0.3062499999869033</v>
      </c>
      <c r="G36" s="22"/>
      <c r="H36" s="25"/>
      <c r="I36" s="13">
        <f>SUM(I31:I35)</f>
        <v>0</v>
      </c>
      <c r="J36" s="9"/>
      <c r="K36" s="72"/>
      <c r="L36" s="8"/>
      <c r="M36" s="8"/>
      <c r="N36" s="8"/>
    </row>
    <row r="37" spans="1:14" ht="12.75">
      <c r="A37" s="11"/>
      <c r="B37" s="11"/>
      <c r="C37" s="11"/>
      <c r="D37" s="20"/>
      <c r="E37" s="27"/>
      <c r="F37" s="27"/>
      <c r="G37" s="11"/>
      <c r="H37" s="12"/>
      <c r="I37" s="10"/>
      <c r="J37" s="9"/>
      <c r="K37" s="72"/>
      <c r="L37" s="8"/>
      <c r="M37" s="8"/>
      <c r="N37" s="8"/>
    </row>
    <row r="38" spans="1:14" ht="15">
      <c r="A38" s="11"/>
      <c r="B38" s="140" t="s">
        <v>38</v>
      </c>
      <c r="C38" s="141"/>
      <c r="D38" s="141"/>
      <c r="E38" s="141"/>
      <c r="F38" s="141"/>
      <c r="G38" s="141"/>
      <c r="H38" s="141"/>
      <c r="I38" s="142"/>
      <c r="J38" s="9"/>
      <c r="K38" s="72"/>
      <c r="L38" s="8"/>
      <c r="M38" s="8"/>
      <c r="N38" s="8"/>
    </row>
    <row r="39" spans="1:10" ht="12.75">
      <c r="A39" s="143"/>
      <c r="B39" s="144"/>
      <c r="C39" s="144"/>
      <c r="D39" s="144"/>
      <c r="E39" s="144"/>
      <c r="F39" s="144"/>
      <c r="G39" s="144"/>
      <c r="H39" s="144"/>
      <c r="I39" s="144"/>
      <c r="J39" s="144"/>
    </row>
    <row r="40" spans="1:14" s="33" customFormat="1" ht="15">
      <c r="A40" s="22">
        <v>1</v>
      </c>
      <c r="B40" s="36">
        <v>40921</v>
      </c>
      <c r="C40" s="105" t="s">
        <v>66</v>
      </c>
      <c r="D40" s="61" t="s">
        <v>67</v>
      </c>
      <c r="E40" s="77">
        <v>40921.60555555556</v>
      </c>
      <c r="F40" s="40">
        <v>40921.643055555556</v>
      </c>
      <c r="G40" s="52" t="s">
        <v>14</v>
      </c>
      <c r="H40" s="35">
        <v>40921.643055555556</v>
      </c>
      <c r="I40" s="80">
        <f aca="true" t="shared" si="3" ref="I40:I45">H40-F40</f>
        <v>0</v>
      </c>
      <c r="J40" s="81">
        <f aca="true" t="shared" si="4" ref="J40:J45">F40-E40</f>
        <v>0.03749999999854481</v>
      </c>
      <c r="K40" s="82">
        <f aca="true" t="shared" si="5" ref="K40:K45">J40*24</f>
        <v>0.8999999999650754</v>
      </c>
      <c r="L40" s="44">
        <v>160</v>
      </c>
      <c r="M40" s="8">
        <v>10</v>
      </c>
      <c r="N40" s="22"/>
    </row>
    <row r="41" spans="1:14" s="33" customFormat="1" ht="15">
      <c r="A41" s="22">
        <v>2</v>
      </c>
      <c r="B41" s="36">
        <v>40939</v>
      </c>
      <c r="C41" s="105" t="s">
        <v>79</v>
      </c>
      <c r="D41" s="76" t="s">
        <v>80</v>
      </c>
      <c r="E41" s="77">
        <v>40939.29861111111</v>
      </c>
      <c r="F41" s="35">
        <v>40939.649305555555</v>
      </c>
      <c r="G41" s="52" t="s">
        <v>14</v>
      </c>
      <c r="H41" s="35">
        <v>40939.649305555555</v>
      </c>
      <c r="I41" s="80">
        <f t="shared" si="3"/>
        <v>0</v>
      </c>
      <c r="J41" s="81">
        <f t="shared" si="4"/>
        <v>0.3506944444452529</v>
      </c>
      <c r="K41" s="82">
        <f t="shared" si="5"/>
        <v>8.41666666668607</v>
      </c>
      <c r="L41" s="44">
        <v>35</v>
      </c>
      <c r="M41" s="8">
        <v>10</v>
      </c>
      <c r="N41" s="22"/>
    </row>
    <row r="42" spans="1:14" s="33" customFormat="1" ht="19.5" customHeight="1">
      <c r="A42" s="22">
        <v>3</v>
      </c>
      <c r="B42" s="36">
        <v>40959</v>
      </c>
      <c r="C42" s="105" t="s">
        <v>112</v>
      </c>
      <c r="D42" s="76" t="s">
        <v>113</v>
      </c>
      <c r="E42" s="77">
        <v>40959.73819444444</v>
      </c>
      <c r="F42" s="35">
        <v>40959.78472222222</v>
      </c>
      <c r="G42" s="52" t="s">
        <v>14</v>
      </c>
      <c r="H42" s="35">
        <v>40963.57430555556</v>
      </c>
      <c r="I42" s="80">
        <f t="shared" si="3"/>
        <v>3.789583333338669</v>
      </c>
      <c r="J42" s="81">
        <f t="shared" si="4"/>
        <v>0.04652777777664596</v>
      </c>
      <c r="K42" s="82">
        <f t="shared" si="5"/>
        <v>1.116666666639503</v>
      </c>
      <c r="L42" s="44">
        <v>80</v>
      </c>
      <c r="M42" s="8">
        <v>10</v>
      </c>
      <c r="N42" s="22"/>
    </row>
    <row r="43" spans="1:14" s="33" customFormat="1" ht="15">
      <c r="A43" s="22">
        <v>4</v>
      </c>
      <c r="B43" s="36">
        <v>40962</v>
      </c>
      <c r="C43" s="105" t="s">
        <v>106</v>
      </c>
      <c r="D43" s="76" t="s">
        <v>107</v>
      </c>
      <c r="E43" s="77">
        <v>40962.379166666666</v>
      </c>
      <c r="F43" s="35">
        <v>40962.46388888889</v>
      </c>
      <c r="G43" s="52" t="s">
        <v>14</v>
      </c>
      <c r="H43" s="35">
        <v>40964.604166666664</v>
      </c>
      <c r="I43" s="80">
        <f t="shared" si="3"/>
        <v>2.140277777776646</v>
      </c>
      <c r="J43" s="81">
        <f t="shared" si="4"/>
        <v>0.08472222222189885</v>
      </c>
      <c r="K43" s="82">
        <f t="shared" si="5"/>
        <v>2.0333333333255723</v>
      </c>
      <c r="L43" s="110">
        <v>50</v>
      </c>
      <c r="M43" s="8">
        <v>10</v>
      </c>
      <c r="N43" s="22"/>
    </row>
    <row r="44" spans="1:14" s="33" customFormat="1" ht="15">
      <c r="A44" s="22">
        <v>5</v>
      </c>
      <c r="B44" s="28">
        <v>40967</v>
      </c>
      <c r="C44" s="113" t="s">
        <v>118</v>
      </c>
      <c r="D44" s="95" t="s">
        <v>119</v>
      </c>
      <c r="E44" s="35">
        <v>40967.65625</v>
      </c>
      <c r="F44" s="35">
        <v>40967.67013888889</v>
      </c>
      <c r="G44" s="58" t="s">
        <v>14</v>
      </c>
      <c r="H44" s="35">
        <v>40968.631944444445</v>
      </c>
      <c r="I44" s="80">
        <f t="shared" si="3"/>
        <v>0.9618055555547471</v>
      </c>
      <c r="J44" s="81">
        <f t="shared" si="4"/>
        <v>0.013888888890505768</v>
      </c>
      <c r="K44" s="82">
        <f t="shared" si="5"/>
        <v>0.33333333337213844</v>
      </c>
      <c r="L44" s="44">
        <v>35</v>
      </c>
      <c r="M44" s="8">
        <v>10</v>
      </c>
      <c r="N44" s="22"/>
    </row>
    <row r="45" spans="1:14" s="33" customFormat="1" ht="15">
      <c r="A45" s="22">
        <v>6</v>
      </c>
      <c r="B45" s="36">
        <v>40973</v>
      </c>
      <c r="C45" s="105" t="s">
        <v>129</v>
      </c>
      <c r="D45" s="112" t="s">
        <v>130</v>
      </c>
      <c r="E45" s="35">
        <v>40973.77638888889</v>
      </c>
      <c r="F45" s="35">
        <v>40973.80902777778</v>
      </c>
      <c r="G45" s="52" t="s">
        <v>14</v>
      </c>
      <c r="H45" s="35">
        <v>40975.59027777778</v>
      </c>
      <c r="I45" s="80">
        <f t="shared" si="3"/>
        <v>1.78125</v>
      </c>
      <c r="J45" s="81">
        <f t="shared" si="4"/>
        <v>0.03263888889341615</v>
      </c>
      <c r="K45" s="82">
        <f t="shared" si="5"/>
        <v>0.7833333334419876</v>
      </c>
      <c r="L45" s="44">
        <v>160</v>
      </c>
      <c r="M45" s="8">
        <v>10</v>
      </c>
      <c r="N45" s="22"/>
    </row>
    <row r="46" spans="1:14" s="33" customFormat="1" ht="12.75">
      <c r="A46" s="22"/>
      <c r="B46" s="28"/>
      <c r="C46" s="114"/>
      <c r="D46" s="29"/>
      <c r="E46" s="35"/>
      <c r="F46" s="35"/>
      <c r="G46" s="34"/>
      <c r="H46" s="35"/>
      <c r="I46" s="10"/>
      <c r="J46" s="9"/>
      <c r="K46" s="73"/>
      <c r="L46" s="22"/>
      <c r="M46" s="22"/>
      <c r="N46" s="22"/>
    </row>
    <row r="47" spans="1:14" s="33" customFormat="1" ht="12.75">
      <c r="A47" s="22"/>
      <c r="B47" s="28"/>
      <c r="C47" s="29"/>
      <c r="D47" s="29"/>
      <c r="E47" s="35"/>
      <c r="F47" s="35"/>
      <c r="G47" s="34"/>
      <c r="H47" s="35"/>
      <c r="I47" s="10"/>
      <c r="J47" s="9"/>
      <c r="K47" s="73"/>
      <c r="L47" s="22"/>
      <c r="M47" s="22"/>
      <c r="N47" s="22"/>
    </row>
    <row r="48" spans="1:14" s="33" customFormat="1" ht="12.75">
      <c r="A48" s="22"/>
      <c r="B48" s="36"/>
      <c r="C48" s="29"/>
      <c r="D48" s="29"/>
      <c r="E48" s="35"/>
      <c r="F48" s="29"/>
      <c r="G48" s="34"/>
      <c r="H48" s="29"/>
      <c r="I48" s="10"/>
      <c r="J48" s="9"/>
      <c r="K48" s="73"/>
      <c r="L48" s="22"/>
      <c r="M48" s="22"/>
      <c r="N48" s="22"/>
    </row>
    <row r="49" spans="1:14" s="33" customFormat="1" ht="12.75">
      <c r="A49" s="145"/>
      <c r="B49" s="146"/>
      <c r="C49" s="29"/>
      <c r="D49" s="29"/>
      <c r="E49" s="35"/>
      <c r="F49" s="19">
        <f>SUM(J40:J48)</f>
        <v>0.5659722222262644</v>
      </c>
      <c r="G49" s="34"/>
      <c r="H49" s="29"/>
      <c r="I49" s="13">
        <f>SUM(I40:I48)</f>
        <v>8.672916666670062</v>
      </c>
      <c r="J49" s="9"/>
      <c r="K49" s="73"/>
      <c r="L49" s="22"/>
      <c r="M49" s="22"/>
      <c r="N49" s="22"/>
    </row>
    <row r="50" spans="1:14" s="33" customFormat="1" ht="12.75">
      <c r="A50" s="22"/>
      <c r="B50" s="34"/>
      <c r="C50" s="29"/>
      <c r="D50" s="34"/>
      <c r="E50" s="34"/>
      <c r="F50" s="29"/>
      <c r="G50" s="30"/>
      <c r="H50" s="29"/>
      <c r="I50" s="29"/>
      <c r="J50" s="9"/>
      <c r="K50" s="73"/>
      <c r="L50" s="22"/>
      <c r="M50" s="22"/>
      <c r="N50" s="22"/>
    </row>
    <row r="51" spans="1:14" s="33" customFormat="1" ht="15">
      <c r="A51" s="22"/>
      <c r="B51" s="140" t="s">
        <v>39</v>
      </c>
      <c r="C51" s="141"/>
      <c r="D51" s="141"/>
      <c r="E51" s="141"/>
      <c r="F51" s="141"/>
      <c r="G51" s="141"/>
      <c r="H51" s="141"/>
      <c r="I51" s="142"/>
      <c r="J51" s="9"/>
      <c r="K51" s="73"/>
      <c r="L51" s="22"/>
      <c r="M51" s="22"/>
      <c r="N51" s="22"/>
    </row>
    <row r="52" spans="1:11" s="33" customFormat="1" ht="12.75">
      <c r="A52" s="22"/>
      <c r="B52" s="143"/>
      <c r="C52" s="144"/>
      <c r="D52" s="144"/>
      <c r="E52" s="144"/>
      <c r="F52" s="144"/>
      <c r="G52" s="144"/>
      <c r="H52" s="144"/>
      <c r="I52" s="144"/>
      <c r="J52" s="144"/>
      <c r="K52" s="74"/>
    </row>
    <row r="53" spans="1:14" s="33" customFormat="1" ht="18.75" customHeight="1">
      <c r="A53" s="22">
        <v>1</v>
      </c>
      <c r="B53" s="36">
        <v>40912</v>
      </c>
      <c r="C53" s="105" t="s">
        <v>42</v>
      </c>
      <c r="D53" s="76" t="s">
        <v>24</v>
      </c>
      <c r="E53" s="83">
        <v>40912.46875</v>
      </c>
      <c r="F53" s="84">
        <v>40912.51388888889</v>
      </c>
      <c r="G53" s="120" t="s">
        <v>52</v>
      </c>
      <c r="H53" s="77">
        <v>40912.51388888889</v>
      </c>
      <c r="I53" s="10">
        <f aca="true" t="shared" si="6" ref="I53:I61">H53-F53</f>
        <v>0</v>
      </c>
      <c r="J53" s="9">
        <f aca="true" t="shared" si="7" ref="J53:J61">F53-E53</f>
        <v>0.04513888889050577</v>
      </c>
      <c r="K53" s="72">
        <f>J53*24</f>
        <v>1.0833333333721384</v>
      </c>
      <c r="L53" s="22">
        <v>80</v>
      </c>
      <c r="M53" s="22">
        <v>10</v>
      </c>
      <c r="N53" s="22"/>
    </row>
    <row r="54" spans="1:14" s="33" customFormat="1" ht="15">
      <c r="A54" s="22">
        <v>2</v>
      </c>
      <c r="B54" s="36">
        <v>40914</v>
      </c>
      <c r="C54" s="109" t="s">
        <v>43</v>
      </c>
      <c r="D54" s="91" t="s">
        <v>44</v>
      </c>
      <c r="E54" s="83">
        <v>40914.75833333333</v>
      </c>
      <c r="F54" s="84">
        <v>40914.88888888889</v>
      </c>
      <c r="G54" s="120" t="s">
        <v>53</v>
      </c>
      <c r="H54" s="77">
        <v>40915.51388888889</v>
      </c>
      <c r="I54" s="10">
        <f t="shared" si="6"/>
        <v>0.625</v>
      </c>
      <c r="J54" s="9">
        <f t="shared" si="7"/>
        <v>0.1305555555591127</v>
      </c>
      <c r="K54" s="72">
        <f aca="true" t="shared" si="8" ref="K54:K61">J54*24</f>
        <v>3.1333333334187046</v>
      </c>
      <c r="L54" s="22">
        <v>80</v>
      </c>
      <c r="M54" s="22">
        <v>10</v>
      </c>
      <c r="N54" s="22"/>
    </row>
    <row r="55" spans="1:14" s="33" customFormat="1" ht="27">
      <c r="A55" s="22">
        <v>3</v>
      </c>
      <c r="B55" s="36">
        <v>40933</v>
      </c>
      <c r="C55" s="105" t="s">
        <v>75</v>
      </c>
      <c r="D55" s="76" t="s">
        <v>76</v>
      </c>
      <c r="E55" s="83">
        <v>40933.680555555555</v>
      </c>
      <c r="F55" s="85">
        <v>40933.694444444445</v>
      </c>
      <c r="G55" s="127" t="s">
        <v>14</v>
      </c>
      <c r="H55" s="35">
        <v>40942.708333333336</v>
      </c>
      <c r="I55" s="10">
        <f>H55-F55</f>
        <v>9.013888888890506</v>
      </c>
      <c r="J55" s="9">
        <f t="shared" si="7"/>
        <v>0.013888888890505768</v>
      </c>
      <c r="K55" s="72">
        <f t="shared" si="8"/>
        <v>0.33333333337213844</v>
      </c>
      <c r="L55" s="22">
        <v>80</v>
      </c>
      <c r="M55" s="22">
        <v>10</v>
      </c>
      <c r="N55" s="22"/>
    </row>
    <row r="56" spans="1:14" s="33" customFormat="1" ht="15">
      <c r="A56" s="22">
        <v>4</v>
      </c>
      <c r="B56" s="36">
        <v>40936</v>
      </c>
      <c r="C56" s="105" t="s">
        <v>77</v>
      </c>
      <c r="D56" s="76" t="s">
        <v>78</v>
      </c>
      <c r="E56" s="83">
        <v>40936.282638888886</v>
      </c>
      <c r="F56" s="85">
        <v>40936.444444444445</v>
      </c>
      <c r="G56" s="59" t="s">
        <v>52</v>
      </c>
      <c r="H56" s="35">
        <v>40940.70138888889</v>
      </c>
      <c r="I56" s="10">
        <f t="shared" si="6"/>
        <v>4.256944444445253</v>
      </c>
      <c r="J56" s="9">
        <f t="shared" si="7"/>
        <v>0.1618055555591127</v>
      </c>
      <c r="K56" s="72">
        <f t="shared" si="8"/>
        <v>3.8833333334187046</v>
      </c>
      <c r="L56" s="22">
        <v>80</v>
      </c>
      <c r="M56" s="22">
        <v>10</v>
      </c>
      <c r="N56" s="22"/>
    </row>
    <row r="57" spans="1:14" s="33" customFormat="1" ht="15">
      <c r="A57" s="22">
        <v>5</v>
      </c>
      <c r="B57" s="36">
        <v>40941</v>
      </c>
      <c r="C57" s="105" t="s">
        <v>81</v>
      </c>
      <c r="D57" s="76" t="s">
        <v>82</v>
      </c>
      <c r="E57" s="83">
        <v>40941.319444444445</v>
      </c>
      <c r="F57" s="85">
        <v>40941.368055555555</v>
      </c>
      <c r="G57" s="59" t="s">
        <v>52</v>
      </c>
      <c r="H57" s="35">
        <v>40947.63888888889</v>
      </c>
      <c r="I57" s="10">
        <f t="shared" si="6"/>
        <v>6.270833333335759</v>
      </c>
      <c r="J57" s="9">
        <f t="shared" si="7"/>
        <v>0.04861111110949423</v>
      </c>
      <c r="K57" s="72">
        <f t="shared" si="8"/>
        <v>1.1666666666278616</v>
      </c>
      <c r="L57" s="22">
        <v>80</v>
      </c>
      <c r="M57" s="22">
        <v>10</v>
      </c>
      <c r="N57" s="22"/>
    </row>
    <row r="58" spans="1:14" s="33" customFormat="1" ht="27">
      <c r="A58" s="22">
        <v>6</v>
      </c>
      <c r="B58" s="36">
        <v>40947</v>
      </c>
      <c r="C58" s="105" t="s">
        <v>75</v>
      </c>
      <c r="D58" s="76" t="s">
        <v>76</v>
      </c>
      <c r="E58" s="83">
        <v>40947.375</v>
      </c>
      <c r="F58" s="85">
        <v>40947.625</v>
      </c>
      <c r="G58" s="59" t="s">
        <v>52</v>
      </c>
      <c r="H58" s="35">
        <v>40949.73611111111</v>
      </c>
      <c r="I58" s="10">
        <f t="shared" si="6"/>
        <v>2.1111111111094942</v>
      </c>
      <c r="J58" s="9">
        <f t="shared" si="7"/>
        <v>0.25</v>
      </c>
      <c r="K58" s="72">
        <f t="shared" si="8"/>
        <v>6</v>
      </c>
      <c r="L58" s="22">
        <v>80</v>
      </c>
      <c r="M58" s="22">
        <v>10</v>
      </c>
      <c r="N58" s="22"/>
    </row>
    <row r="59" spans="1:14" s="33" customFormat="1" ht="27.75">
      <c r="A59" s="22">
        <v>7</v>
      </c>
      <c r="B59" s="36">
        <v>40977</v>
      </c>
      <c r="C59" s="116" t="s">
        <v>131</v>
      </c>
      <c r="D59" s="117" t="s">
        <v>132</v>
      </c>
      <c r="E59" s="84">
        <v>40977.625</v>
      </c>
      <c r="F59" s="85">
        <v>40977.666666666664</v>
      </c>
      <c r="G59" s="59" t="s">
        <v>52</v>
      </c>
      <c r="H59" s="35">
        <v>40977.916666666664</v>
      </c>
      <c r="I59" s="10">
        <f t="shared" si="6"/>
        <v>0.25</v>
      </c>
      <c r="J59" s="9">
        <f t="shared" si="7"/>
        <v>0.04166666666424135</v>
      </c>
      <c r="K59" s="72">
        <f t="shared" si="8"/>
        <v>0.9999999999417923</v>
      </c>
      <c r="L59" s="22">
        <v>80</v>
      </c>
      <c r="M59" s="22">
        <v>10</v>
      </c>
      <c r="N59" s="22"/>
    </row>
    <row r="60" spans="1:14" s="33" customFormat="1" ht="15">
      <c r="A60" s="22">
        <v>8</v>
      </c>
      <c r="B60" s="36">
        <v>40979</v>
      </c>
      <c r="C60" s="118" t="s">
        <v>133</v>
      </c>
      <c r="D60" s="86" t="s">
        <v>24</v>
      </c>
      <c r="E60" s="84">
        <v>40979.430555555555</v>
      </c>
      <c r="F60" s="85">
        <v>40979.45138888889</v>
      </c>
      <c r="G60" s="59" t="s">
        <v>23</v>
      </c>
      <c r="H60" s="35">
        <v>40979.65277777778</v>
      </c>
      <c r="I60" s="10">
        <f t="shared" si="6"/>
        <v>0.20138888889050577</v>
      </c>
      <c r="J60" s="9">
        <f t="shared" si="7"/>
        <v>0.020833333335758653</v>
      </c>
      <c r="K60" s="72">
        <f t="shared" si="8"/>
        <v>0.5000000000582077</v>
      </c>
      <c r="L60" s="22">
        <v>80</v>
      </c>
      <c r="M60" s="22">
        <v>10</v>
      </c>
      <c r="N60" s="22"/>
    </row>
    <row r="61" spans="1:14" s="33" customFormat="1" ht="15">
      <c r="A61" s="22">
        <v>9</v>
      </c>
      <c r="B61" s="36">
        <v>40992</v>
      </c>
      <c r="C61" s="107" t="s">
        <v>151</v>
      </c>
      <c r="D61" s="107" t="s">
        <v>152</v>
      </c>
      <c r="E61" s="83">
        <v>40992.854166666664</v>
      </c>
      <c r="F61" s="85">
        <v>40992.868055555555</v>
      </c>
      <c r="G61" s="53" t="s">
        <v>14</v>
      </c>
      <c r="H61" s="35">
        <v>40992.96875</v>
      </c>
      <c r="I61" s="10">
        <f t="shared" si="6"/>
        <v>0.10069444444525288</v>
      </c>
      <c r="J61" s="9">
        <f t="shared" si="7"/>
        <v>0.013888888890505768</v>
      </c>
      <c r="K61" s="72">
        <f t="shared" si="8"/>
        <v>0.33333333337213844</v>
      </c>
      <c r="L61" s="22">
        <v>80</v>
      </c>
      <c r="M61" s="22">
        <v>10</v>
      </c>
      <c r="N61" s="22"/>
    </row>
    <row r="62" spans="1:14" s="33" customFormat="1" ht="15">
      <c r="A62" s="22"/>
      <c r="B62" s="28"/>
      <c r="C62" s="138"/>
      <c r="D62" s="139"/>
      <c r="E62" s="37"/>
      <c r="F62" s="35"/>
      <c r="G62" s="53"/>
      <c r="H62" s="35"/>
      <c r="I62" s="10"/>
      <c r="J62" s="9"/>
      <c r="K62" s="73"/>
      <c r="L62" s="22"/>
      <c r="M62" s="22"/>
      <c r="N62" s="22"/>
    </row>
    <row r="63" spans="1:14" s="33" customFormat="1" ht="15">
      <c r="A63" s="22"/>
      <c r="B63" s="28"/>
      <c r="C63" s="51"/>
      <c r="D63" s="51"/>
      <c r="E63" s="37"/>
      <c r="F63" s="35"/>
      <c r="G63" s="53"/>
      <c r="H63" s="35"/>
      <c r="I63" s="10"/>
      <c r="J63" s="9"/>
      <c r="K63" s="73"/>
      <c r="L63" s="22"/>
      <c r="M63" s="22"/>
      <c r="N63" s="22"/>
    </row>
    <row r="64" spans="1:14" s="33" customFormat="1" ht="12.75">
      <c r="A64" s="145" t="s">
        <v>19</v>
      </c>
      <c r="B64" s="146"/>
      <c r="C64" s="34"/>
      <c r="D64" s="29"/>
      <c r="E64" s="37"/>
      <c r="F64" s="19">
        <f>SUM(J53:J61)</f>
        <v>0.7263888888992369</v>
      </c>
      <c r="G64" s="30"/>
      <c r="H64" s="29"/>
      <c r="I64" s="13">
        <f>SUM(I53:I61)</f>
        <v>22.82986111111677</v>
      </c>
      <c r="J64" s="9"/>
      <c r="K64" s="73"/>
      <c r="L64" s="22"/>
      <c r="M64" s="22"/>
      <c r="N64" s="22"/>
    </row>
    <row r="65" spans="1:14" s="33" customFormat="1" ht="12.75">
      <c r="A65" s="22"/>
      <c r="B65" s="34"/>
      <c r="C65" s="34"/>
      <c r="D65" s="29"/>
      <c r="E65" s="34"/>
      <c r="F65" s="29"/>
      <c r="G65" s="30"/>
      <c r="H65" s="29"/>
      <c r="I65" s="10"/>
      <c r="J65" s="9"/>
      <c r="K65" s="73"/>
      <c r="L65" s="22"/>
      <c r="M65" s="22"/>
      <c r="N65" s="22"/>
    </row>
    <row r="66" spans="1:14" s="33" customFormat="1" ht="15">
      <c r="A66" s="88"/>
      <c r="B66" s="89"/>
      <c r="C66" s="90"/>
      <c r="D66" s="64" t="s">
        <v>40</v>
      </c>
      <c r="E66" s="65"/>
      <c r="F66" s="65"/>
      <c r="G66" s="65"/>
      <c r="H66" s="65"/>
      <c r="I66" s="66"/>
      <c r="J66" s="9"/>
      <c r="K66" s="73"/>
      <c r="L66" s="22"/>
      <c r="M66" s="22"/>
      <c r="N66" s="22"/>
    </row>
    <row r="67" spans="1:11" s="33" customFormat="1" ht="12.75">
      <c r="A67" s="22"/>
      <c r="B67" s="148"/>
      <c r="C67" s="149"/>
      <c r="D67" s="149"/>
      <c r="E67" s="149"/>
      <c r="F67" s="149"/>
      <c r="G67" s="149"/>
      <c r="H67" s="149"/>
      <c r="I67" s="149"/>
      <c r="J67" s="149"/>
      <c r="K67" s="74"/>
    </row>
    <row r="68" spans="1:14" s="33" customFormat="1" ht="15">
      <c r="A68" s="22">
        <v>1</v>
      </c>
      <c r="B68" s="36">
        <v>40909</v>
      </c>
      <c r="C68" s="105" t="s">
        <v>48</v>
      </c>
      <c r="D68" s="76" t="s">
        <v>24</v>
      </c>
      <c r="E68" s="79">
        <v>40909.708333333336</v>
      </c>
      <c r="F68" s="37">
        <v>40909.71527777778</v>
      </c>
      <c r="G68" s="78" t="s">
        <v>155</v>
      </c>
      <c r="H68" s="77">
        <v>40909.71875</v>
      </c>
      <c r="I68" s="10">
        <f aca="true" t="shared" si="9" ref="I68:I80">H68-F68</f>
        <v>0.0034722222189884633</v>
      </c>
      <c r="J68" s="9">
        <f aca="true" t="shared" si="10" ref="J68:J80">F68-E68</f>
        <v>0.006944444445252884</v>
      </c>
      <c r="K68" s="72">
        <f>J68*24</f>
        <v>0.16666666668606922</v>
      </c>
      <c r="L68" s="8">
        <v>80</v>
      </c>
      <c r="M68" s="8">
        <v>10</v>
      </c>
      <c r="N68" s="22"/>
    </row>
    <row r="69" spans="1:14" s="33" customFormat="1" ht="30.75">
      <c r="A69" s="22">
        <v>2</v>
      </c>
      <c r="B69" s="36">
        <v>40911</v>
      </c>
      <c r="C69" s="105" t="s">
        <v>48</v>
      </c>
      <c r="D69" s="76" t="s">
        <v>24</v>
      </c>
      <c r="E69" s="79">
        <v>40911.135416666664</v>
      </c>
      <c r="F69" s="37">
        <v>40911.15277777778</v>
      </c>
      <c r="G69" s="78" t="s">
        <v>50</v>
      </c>
      <c r="H69" s="77">
        <v>40911.15277777778</v>
      </c>
      <c r="I69" s="10">
        <f t="shared" si="9"/>
        <v>0</v>
      </c>
      <c r="J69" s="9">
        <f t="shared" si="10"/>
        <v>0.01736111111677019</v>
      </c>
      <c r="K69" s="72">
        <f aca="true" t="shared" si="11" ref="K69:K80">J69*24</f>
        <v>0.41666666680248454</v>
      </c>
      <c r="L69" s="8">
        <v>80</v>
      </c>
      <c r="M69" s="8">
        <v>10</v>
      </c>
      <c r="N69" s="22"/>
    </row>
    <row r="70" spans="1:14" s="33" customFormat="1" ht="15">
      <c r="A70" s="22">
        <v>3</v>
      </c>
      <c r="B70" s="36">
        <v>40912</v>
      </c>
      <c r="C70" s="105" t="s">
        <v>49</v>
      </c>
      <c r="D70" s="76" t="s">
        <v>24</v>
      </c>
      <c r="E70" s="79">
        <v>40912.81875</v>
      </c>
      <c r="F70" s="37">
        <v>40912.82916666667</v>
      </c>
      <c r="G70" s="78" t="s">
        <v>51</v>
      </c>
      <c r="H70" s="77">
        <v>40912.82916666667</v>
      </c>
      <c r="I70" s="10">
        <f t="shared" si="9"/>
        <v>0</v>
      </c>
      <c r="J70" s="9">
        <f t="shared" si="10"/>
        <v>0.010416666671517305</v>
      </c>
      <c r="K70" s="72">
        <f t="shared" si="11"/>
        <v>0.2500000001164153</v>
      </c>
      <c r="L70" s="8">
        <v>80</v>
      </c>
      <c r="M70" s="8">
        <v>10</v>
      </c>
      <c r="N70" s="22"/>
    </row>
    <row r="71" spans="1:14" s="33" customFormat="1" ht="15">
      <c r="A71" s="22">
        <v>4</v>
      </c>
      <c r="B71" s="36">
        <v>40922</v>
      </c>
      <c r="C71" s="93" t="s">
        <v>68</v>
      </c>
      <c r="D71" s="94" t="s">
        <v>24</v>
      </c>
      <c r="E71" s="37">
        <v>40922.09583333333</v>
      </c>
      <c r="F71" s="37">
        <v>40922.10625</v>
      </c>
      <c r="G71" s="62" t="s">
        <v>69</v>
      </c>
      <c r="H71" s="77">
        <v>40922.10625</v>
      </c>
      <c r="I71" s="10">
        <f t="shared" si="9"/>
        <v>0</v>
      </c>
      <c r="J71" s="9">
        <f t="shared" si="10"/>
        <v>0.010416666664241347</v>
      </c>
      <c r="K71" s="72">
        <f t="shared" si="11"/>
        <v>0.24999999994179234</v>
      </c>
      <c r="L71" s="8">
        <v>80</v>
      </c>
      <c r="M71" s="8">
        <v>10</v>
      </c>
      <c r="N71" s="22"/>
    </row>
    <row r="72" spans="1:14" s="33" customFormat="1" ht="15">
      <c r="A72" s="22">
        <v>5</v>
      </c>
      <c r="B72" s="36">
        <v>40930</v>
      </c>
      <c r="C72" s="105" t="s">
        <v>70</v>
      </c>
      <c r="D72" s="76" t="s">
        <v>71</v>
      </c>
      <c r="E72" s="79">
        <v>40930.53888888889</v>
      </c>
      <c r="F72" s="35">
        <v>40930.631944444445</v>
      </c>
      <c r="G72" s="53" t="s">
        <v>72</v>
      </c>
      <c r="H72" s="35">
        <v>40930.631944444445</v>
      </c>
      <c r="I72" s="10">
        <f t="shared" si="9"/>
        <v>0</v>
      </c>
      <c r="J72" s="9">
        <f t="shared" si="10"/>
        <v>0.09305555555329192</v>
      </c>
      <c r="K72" s="72">
        <f t="shared" si="11"/>
        <v>2.233333333279006</v>
      </c>
      <c r="L72" s="8">
        <v>80</v>
      </c>
      <c r="M72" s="8">
        <v>10</v>
      </c>
      <c r="N72" s="22"/>
    </row>
    <row r="73" spans="1:14" s="41" customFormat="1" ht="27">
      <c r="A73" s="44">
        <v>6</v>
      </c>
      <c r="B73" s="36">
        <v>40932</v>
      </c>
      <c r="C73" s="105" t="s">
        <v>73</v>
      </c>
      <c r="D73" s="76" t="s">
        <v>74</v>
      </c>
      <c r="E73" s="79">
        <v>40932.842361111114</v>
      </c>
      <c r="F73" s="35">
        <v>40932.94930555556</v>
      </c>
      <c r="G73" s="53" t="s">
        <v>14</v>
      </c>
      <c r="H73" s="35">
        <v>40958.743055555555</v>
      </c>
      <c r="I73" s="10">
        <f t="shared" si="9"/>
        <v>25.79374999999709</v>
      </c>
      <c r="J73" s="9">
        <f t="shared" si="10"/>
        <v>0.10694444444379769</v>
      </c>
      <c r="K73" s="72">
        <f t="shared" si="11"/>
        <v>2.5666666666511446</v>
      </c>
      <c r="L73" s="8">
        <v>80</v>
      </c>
      <c r="M73" s="8">
        <v>6</v>
      </c>
      <c r="N73" s="44"/>
    </row>
    <row r="74" spans="1:14" s="41" customFormat="1" ht="15">
      <c r="A74" s="44">
        <v>7</v>
      </c>
      <c r="B74" s="39">
        <v>40952</v>
      </c>
      <c r="C74" s="105" t="s">
        <v>97</v>
      </c>
      <c r="D74" s="76" t="s">
        <v>98</v>
      </c>
      <c r="E74" s="92">
        <v>40952.60763888889</v>
      </c>
      <c r="F74" s="40">
        <v>40952.62847222222</v>
      </c>
      <c r="G74" s="55" t="s">
        <v>23</v>
      </c>
      <c r="H74" s="40">
        <v>40952.711805555555</v>
      </c>
      <c r="I74" s="10">
        <f t="shared" si="9"/>
        <v>0.08333333333575865</v>
      </c>
      <c r="J74" s="9">
        <f t="shared" si="10"/>
        <v>0.020833333328482695</v>
      </c>
      <c r="K74" s="72">
        <f t="shared" si="11"/>
        <v>0.4999999998835847</v>
      </c>
      <c r="L74" s="8">
        <v>80</v>
      </c>
      <c r="M74" s="8">
        <v>10</v>
      </c>
      <c r="N74" s="44"/>
    </row>
    <row r="75" spans="1:14" s="33" customFormat="1" ht="15">
      <c r="A75" s="22">
        <v>8</v>
      </c>
      <c r="B75" s="36">
        <v>40953</v>
      </c>
      <c r="C75" s="105" t="s">
        <v>99</v>
      </c>
      <c r="D75" s="76" t="s">
        <v>100</v>
      </c>
      <c r="E75" s="79">
        <v>40953.75208333333</v>
      </c>
      <c r="F75" s="35">
        <v>40953.84930555556</v>
      </c>
      <c r="G75" s="53" t="s">
        <v>101</v>
      </c>
      <c r="H75" s="40">
        <v>40953.84930555556</v>
      </c>
      <c r="I75" s="10">
        <f t="shared" si="9"/>
        <v>0</v>
      </c>
      <c r="J75" s="9">
        <f t="shared" si="10"/>
        <v>0.09722222222626442</v>
      </c>
      <c r="K75" s="72">
        <f t="shared" si="11"/>
        <v>2.333333333430346</v>
      </c>
      <c r="L75" s="8">
        <v>80</v>
      </c>
      <c r="M75" s="8">
        <v>10</v>
      </c>
      <c r="N75" s="22"/>
    </row>
    <row r="76" spans="1:14" s="33" customFormat="1" ht="27.75" customHeight="1">
      <c r="A76" s="22">
        <v>9</v>
      </c>
      <c r="B76" s="36">
        <v>40961</v>
      </c>
      <c r="C76" s="105" t="s">
        <v>110</v>
      </c>
      <c r="D76" s="76" t="s">
        <v>111</v>
      </c>
      <c r="E76" s="79">
        <v>40961.99652777778</v>
      </c>
      <c r="F76" s="115">
        <v>40962.041666666664</v>
      </c>
      <c r="G76" s="56" t="s">
        <v>14</v>
      </c>
      <c r="H76" s="40">
        <v>40969.72222222222</v>
      </c>
      <c r="I76" s="10">
        <f t="shared" si="9"/>
        <v>7.680555555554747</v>
      </c>
      <c r="J76" s="9">
        <f t="shared" si="10"/>
        <v>0.04513888888322981</v>
      </c>
      <c r="K76" s="72">
        <f t="shared" si="11"/>
        <v>1.0833333331975155</v>
      </c>
      <c r="L76" s="8">
        <v>80</v>
      </c>
      <c r="M76" s="8">
        <v>10</v>
      </c>
      <c r="N76" s="22"/>
    </row>
    <row r="77" spans="1:14" s="33" customFormat="1" ht="15">
      <c r="A77" s="22">
        <v>10</v>
      </c>
      <c r="B77" s="36">
        <v>40971</v>
      </c>
      <c r="C77" s="93" t="s">
        <v>127</v>
      </c>
      <c r="D77" s="95" t="s">
        <v>126</v>
      </c>
      <c r="E77" s="37">
        <v>40971.80486111111</v>
      </c>
      <c r="F77" s="35">
        <v>40971.81597222222</v>
      </c>
      <c r="G77" s="53" t="s">
        <v>14</v>
      </c>
      <c r="H77" s="35">
        <v>40982.80694444444</v>
      </c>
      <c r="I77" s="10">
        <f t="shared" si="9"/>
        <v>10.990972222221899</v>
      </c>
      <c r="J77" s="9">
        <f t="shared" si="10"/>
        <v>0.011111111110949423</v>
      </c>
      <c r="K77" s="72">
        <f t="shared" si="11"/>
        <v>0.26666666666278616</v>
      </c>
      <c r="L77" s="8">
        <v>80</v>
      </c>
      <c r="M77" s="8">
        <v>10</v>
      </c>
      <c r="N77" s="22"/>
    </row>
    <row r="78" spans="1:14" s="33" customFormat="1" ht="15">
      <c r="A78" s="22">
        <v>11</v>
      </c>
      <c r="B78" s="36">
        <v>40971</v>
      </c>
      <c r="C78" s="105" t="s">
        <v>99</v>
      </c>
      <c r="D78" s="112" t="s">
        <v>24</v>
      </c>
      <c r="E78" s="37">
        <v>40971.986805555556</v>
      </c>
      <c r="F78" s="35">
        <v>40972.01388888889</v>
      </c>
      <c r="G78" s="53" t="s">
        <v>101</v>
      </c>
      <c r="H78" s="35">
        <v>40972.09305555555</v>
      </c>
      <c r="I78" s="10">
        <f t="shared" si="9"/>
        <v>0.07916666666278616</v>
      </c>
      <c r="J78" s="9">
        <f t="shared" si="10"/>
        <v>0.02708333333430346</v>
      </c>
      <c r="K78" s="72">
        <f t="shared" si="11"/>
        <v>0.6500000000232831</v>
      </c>
      <c r="L78" s="8">
        <v>80</v>
      </c>
      <c r="M78" s="8">
        <v>10</v>
      </c>
      <c r="N78" s="22"/>
    </row>
    <row r="79" spans="1:14" s="33" customFormat="1" ht="15">
      <c r="A79" s="22">
        <v>12</v>
      </c>
      <c r="B79" s="36">
        <v>40972</v>
      </c>
      <c r="C79" s="109" t="s">
        <v>49</v>
      </c>
      <c r="D79" s="124" t="s">
        <v>128</v>
      </c>
      <c r="E79" s="37">
        <v>40972.84375</v>
      </c>
      <c r="F79" s="35">
        <v>40972.930555555555</v>
      </c>
      <c r="G79" s="53" t="s">
        <v>14</v>
      </c>
      <c r="H79" s="35">
        <v>40984.663194444445</v>
      </c>
      <c r="I79" s="10">
        <f t="shared" si="9"/>
        <v>11.732638888890506</v>
      </c>
      <c r="J79" s="9">
        <f t="shared" si="10"/>
        <v>0.08680555555474712</v>
      </c>
      <c r="K79" s="72">
        <f t="shared" si="11"/>
        <v>2.083333333313931</v>
      </c>
      <c r="L79" s="8">
        <v>80</v>
      </c>
      <c r="M79" s="8">
        <v>10</v>
      </c>
      <c r="N79" s="22"/>
    </row>
    <row r="80" spans="1:14" s="33" customFormat="1" ht="15">
      <c r="A80" s="22">
        <v>13</v>
      </c>
      <c r="B80" s="36">
        <v>40987</v>
      </c>
      <c r="C80" s="107" t="s">
        <v>99</v>
      </c>
      <c r="D80" s="107" t="s">
        <v>24</v>
      </c>
      <c r="E80" s="79">
        <v>40987.72708333333</v>
      </c>
      <c r="F80" s="35">
        <v>40987.791666666664</v>
      </c>
      <c r="G80" s="53" t="s">
        <v>145</v>
      </c>
      <c r="H80" s="35">
        <v>40987.791666666664</v>
      </c>
      <c r="I80" s="10">
        <f t="shared" si="9"/>
        <v>0</v>
      </c>
      <c r="J80" s="9">
        <f t="shared" si="10"/>
        <v>0.06458333333284827</v>
      </c>
      <c r="K80" s="72">
        <f t="shared" si="11"/>
        <v>1.5499999999883585</v>
      </c>
      <c r="L80" s="8">
        <v>80</v>
      </c>
      <c r="M80" s="8">
        <v>10</v>
      </c>
      <c r="N80" s="22"/>
    </row>
    <row r="81" spans="1:14" s="33" customFormat="1" ht="12.75">
      <c r="A81" s="22"/>
      <c r="B81" s="36"/>
      <c r="C81" s="34"/>
      <c r="D81" s="29"/>
      <c r="E81" s="37"/>
      <c r="F81" s="19"/>
      <c r="G81" s="30"/>
      <c r="H81" s="29"/>
      <c r="I81" s="13"/>
      <c r="J81" s="9"/>
      <c r="K81" s="73"/>
      <c r="L81" s="22"/>
      <c r="M81" s="22"/>
      <c r="N81" s="22"/>
    </row>
    <row r="82" spans="1:14" s="33" customFormat="1" ht="12.75">
      <c r="A82" s="145" t="s">
        <v>18</v>
      </c>
      <c r="B82" s="146"/>
      <c r="C82" s="34"/>
      <c r="D82" s="29"/>
      <c r="E82" s="37"/>
      <c r="F82" s="19">
        <f>SUM(J68:J80)</f>
        <v>0.5979166666656965</v>
      </c>
      <c r="G82" s="30"/>
      <c r="H82" s="29"/>
      <c r="I82" s="13">
        <f>SUM(I68:I80)</f>
        <v>56.363888888881775</v>
      </c>
      <c r="J82" s="9"/>
      <c r="K82" s="73"/>
      <c r="L82" s="22"/>
      <c r="M82" s="22"/>
      <c r="N82" s="22"/>
    </row>
    <row r="83" spans="1:14" s="33" customFormat="1" ht="12.75">
      <c r="A83" s="22"/>
      <c r="B83" s="34"/>
      <c r="C83" s="34"/>
      <c r="D83" s="29"/>
      <c r="E83" s="34"/>
      <c r="F83" s="29"/>
      <c r="G83" s="30"/>
      <c r="H83" s="29"/>
      <c r="I83" s="10"/>
      <c r="J83" s="9"/>
      <c r="K83" s="73"/>
      <c r="L83" s="22"/>
      <c r="M83" s="22"/>
      <c r="N83" s="22"/>
    </row>
    <row r="84" spans="1:14" s="33" customFormat="1" ht="15">
      <c r="A84" s="22"/>
      <c r="B84" s="140" t="s">
        <v>41</v>
      </c>
      <c r="C84" s="141"/>
      <c r="D84" s="141"/>
      <c r="E84" s="141"/>
      <c r="F84" s="141"/>
      <c r="G84" s="141"/>
      <c r="H84" s="141"/>
      <c r="I84" s="142"/>
      <c r="J84" s="9"/>
      <c r="K84" s="73"/>
      <c r="L84" s="22"/>
      <c r="M84" s="22"/>
      <c r="N84" s="22"/>
    </row>
    <row r="85" spans="1:13" s="33" customFormat="1" ht="12.75">
      <c r="A85" s="22"/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</row>
    <row r="86" spans="1:14" s="33" customFormat="1" ht="15">
      <c r="A86" s="22">
        <v>1</v>
      </c>
      <c r="B86" s="36">
        <v>40909</v>
      </c>
      <c r="C86" s="120" t="s">
        <v>45</v>
      </c>
      <c r="D86" s="120" t="s">
        <v>46</v>
      </c>
      <c r="E86" s="79">
        <v>40909.56736111111</v>
      </c>
      <c r="F86" s="37">
        <v>40909.57083333333</v>
      </c>
      <c r="G86" s="120" t="s">
        <v>54</v>
      </c>
      <c r="H86" s="77">
        <v>40909.57083333333</v>
      </c>
      <c r="I86" s="10">
        <f aca="true" t="shared" si="12" ref="I86:I96">H86-F86</f>
        <v>0</v>
      </c>
      <c r="J86" s="9">
        <f aca="true" t="shared" si="13" ref="J86:J96">F86-E86</f>
        <v>0.0034722222189884633</v>
      </c>
      <c r="K86" s="72">
        <f aca="true" t="shared" si="14" ref="K86:K96">J86*24</f>
        <v>0.08333333325572312</v>
      </c>
      <c r="L86" s="8">
        <v>80</v>
      </c>
      <c r="M86" s="8">
        <v>10</v>
      </c>
      <c r="N86" s="22"/>
    </row>
    <row r="87" spans="1:14" s="33" customFormat="1" ht="30.75">
      <c r="A87" s="22">
        <v>2</v>
      </c>
      <c r="B87" s="36">
        <v>40915</v>
      </c>
      <c r="C87" s="120" t="s">
        <v>45</v>
      </c>
      <c r="D87" s="78" t="s">
        <v>47</v>
      </c>
      <c r="E87" s="79">
        <v>40915.25833333333</v>
      </c>
      <c r="F87" s="37">
        <v>40915.458333333336</v>
      </c>
      <c r="G87" s="120" t="s">
        <v>55</v>
      </c>
      <c r="H87" s="77">
        <v>40915.458333333336</v>
      </c>
      <c r="I87" s="10">
        <f t="shared" si="12"/>
        <v>0</v>
      </c>
      <c r="J87" s="9">
        <f t="shared" si="13"/>
        <v>0.20000000000436557</v>
      </c>
      <c r="K87" s="72">
        <f t="shared" si="14"/>
        <v>4.800000000104774</v>
      </c>
      <c r="L87" s="8">
        <v>80</v>
      </c>
      <c r="M87" s="8">
        <v>10</v>
      </c>
      <c r="N87" s="22"/>
    </row>
    <row r="88" spans="1:14" s="33" customFormat="1" ht="15">
      <c r="A88" s="22">
        <v>3</v>
      </c>
      <c r="B88" s="36">
        <v>40941</v>
      </c>
      <c r="C88" s="120" t="s">
        <v>83</v>
      </c>
      <c r="D88" s="120" t="s">
        <v>84</v>
      </c>
      <c r="E88" s="79">
        <v>40941.583333333336</v>
      </c>
      <c r="F88" s="37">
        <v>40941.674305555556</v>
      </c>
      <c r="G88" s="61" t="s">
        <v>85</v>
      </c>
      <c r="H88" s="77">
        <v>40941.674305555556</v>
      </c>
      <c r="I88" s="10">
        <f t="shared" si="12"/>
        <v>0</v>
      </c>
      <c r="J88" s="9">
        <f t="shared" si="13"/>
        <v>0.09097222222044365</v>
      </c>
      <c r="K88" s="72">
        <f t="shared" si="14"/>
        <v>2.1833333332906477</v>
      </c>
      <c r="L88" s="8">
        <v>80</v>
      </c>
      <c r="M88" s="8">
        <v>10</v>
      </c>
      <c r="N88" s="22"/>
    </row>
    <row r="89" spans="1:14" s="33" customFormat="1" ht="15">
      <c r="A89" s="22">
        <v>4</v>
      </c>
      <c r="B89" s="36">
        <v>40943</v>
      </c>
      <c r="C89" s="86" t="s">
        <v>86</v>
      </c>
      <c r="D89" s="86" t="s">
        <v>87</v>
      </c>
      <c r="E89" s="79">
        <v>40943.333333333336</v>
      </c>
      <c r="F89" s="35">
        <v>40943.4375</v>
      </c>
      <c r="G89" s="59" t="s">
        <v>23</v>
      </c>
      <c r="H89" s="35">
        <v>40943.4375</v>
      </c>
      <c r="I89" s="10">
        <f t="shared" si="12"/>
        <v>0</v>
      </c>
      <c r="J89" s="9">
        <f t="shared" si="13"/>
        <v>0.10416666666424135</v>
      </c>
      <c r="K89" s="72">
        <f t="shared" si="14"/>
        <v>2.4999999999417923</v>
      </c>
      <c r="L89" s="8">
        <v>80</v>
      </c>
      <c r="M89" s="8">
        <v>10</v>
      </c>
      <c r="N89" s="22"/>
    </row>
    <row r="90" spans="1:14" s="33" customFormat="1" ht="15">
      <c r="A90" s="22">
        <v>5</v>
      </c>
      <c r="B90" s="36">
        <v>40950</v>
      </c>
      <c r="C90" s="86" t="s">
        <v>93</v>
      </c>
      <c r="D90" s="86" t="s">
        <v>94</v>
      </c>
      <c r="E90" s="79">
        <v>40950.444444444445</v>
      </c>
      <c r="F90" s="115">
        <v>40950.47986111111</v>
      </c>
      <c r="G90" s="59" t="s">
        <v>14</v>
      </c>
      <c r="H90" s="35"/>
      <c r="I90" s="10">
        <f t="shared" si="12"/>
        <v>-40950.47986111111</v>
      </c>
      <c r="J90" s="9">
        <f t="shared" si="13"/>
        <v>0.03541666666569654</v>
      </c>
      <c r="K90" s="72">
        <f t="shared" si="14"/>
        <v>0.8499999999767169</v>
      </c>
      <c r="L90" s="8">
        <v>80</v>
      </c>
      <c r="M90" s="8">
        <v>10</v>
      </c>
      <c r="N90" s="22"/>
    </row>
    <row r="91" spans="1:14" s="33" customFormat="1" ht="15">
      <c r="A91" s="22">
        <v>6</v>
      </c>
      <c r="B91" s="36">
        <v>40962</v>
      </c>
      <c r="C91" s="109" t="s">
        <v>108</v>
      </c>
      <c r="D91" s="121" t="s">
        <v>24</v>
      </c>
      <c r="E91" s="79">
        <v>40962.32638888889</v>
      </c>
      <c r="F91" s="35">
        <v>40962.4</v>
      </c>
      <c r="G91" s="123" t="s">
        <v>109</v>
      </c>
      <c r="H91" s="35">
        <v>40962.4</v>
      </c>
      <c r="I91" s="10">
        <f t="shared" si="12"/>
        <v>0</v>
      </c>
      <c r="J91" s="9">
        <f t="shared" si="13"/>
        <v>0.07361111111094942</v>
      </c>
      <c r="K91" s="72">
        <f t="shared" si="14"/>
        <v>1.7666666666627862</v>
      </c>
      <c r="L91" s="8">
        <v>80</v>
      </c>
      <c r="M91" s="8">
        <v>10</v>
      </c>
      <c r="N91" s="22"/>
    </row>
    <row r="92" spans="1:14" s="33" customFormat="1" ht="13.5">
      <c r="A92" s="22">
        <v>7</v>
      </c>
      <c r="B92" s="101">
        <v>40987</v>
      </c>
      <c r="C92" s="107" t="s">
        <v>141</v>
      </c>
      <c r="D92" s="107" t="s">
        <v>142</v>
      </c>
      <c r="E92" s="103">
        <v>40987.979166666664</v>
      </c>
      <c r="F92" s="122">
        <v>40988.225694444445</v>
      </c>
      <c r="G92" s="105" t="s">
        <v>143</v>
      </c>
      <c r="H92" s="103">
        <v>40988.225694444445</v>
      </c>
      <c r="I92" s="10">
        <f t="shared" si="12"/>
        <v>0</v>
      </c>
      <c r="J92" s="9">
        <f t="shared" si="13"/>
        <v>0.24652777778101154</v>
      </c>
      <c r="K92" s="72">
        <f t="shared" si="14"/>
        <v>5.916666666744277</v>
      </c>
      <c r="L92" s="8">
        <v>80</v>
      </c>
      <c r="M92" s="8">
        <v>10</v>
      </c>
      <c r="N92" s="22"/>
    </row>
    <row r="93" spans="1:14" s="33" customFormat="1" ht="15">
      <c r="A93" s="22">
        <v>8</v>
      </c>
      <c r="B93" s="36">
        <v>40988</v>
      </c>
      <c r="C93" s="121" t="s">
        <v>141</v>
      </c>
      <c r="D93" s="121" t="s">
        <v>144</v>
      </c>
      <c r="E93" s="128">
        <v>40988.274305555555</v>
      </c>
      <c r="F93" s="129">
        <v>40988.333333333336</v>
      </c>
      <c r="G93" s="130" t="s">
        <v>146</v>
      </c>
      <c r="H93" s="77">
        <v>40988.333333333336</v>
      </c>
      <c r="I93" s="10">
        <f t="shared" si="12"/>
        <v>0</v>
      </c>
      <c r="J93" s="9">
        <f t="shared" si="13"/>
        <v>0.05902777778101154</v>
      </c>
      <c r="K93" s="72">
        <f t="shared" si="14"/>
        <v>1.4166666667442769</v>
      </c>
      <c r="L93" s="8">
        <v>80</v>
      </c>
      <c r="M93" s="8">
        <v>10</v>
      </c>
      <c r="N93" s="22"/>
    </row>
    <row r="94" spans="1:14" s="33" customFormat="1" ht="13.5">
      <c r="A94" s="22">
        <v>9</v>
      </c>
      <c r="B94" s="36">
        <v>40992</v>
      </c>
      <c r="C94" s="107" t="s">
        <v>141</v>
      </c>
      <c r="D94" s="107" t="s">
        <v>153</v>
      </c>
      <c r="E94" s="35">
        <v>40992.03125</v>
      </c>
      <c r="F94" s="35">
        <v>40992.10625</v>
      </c>
      <c r="G94" s="76" t="s">
        <v>154</v>
      </c>
      <c r="H94" s="77">
        <v>40992.10625</v>
      </c>
      <c r="I94" s="10">
        <f t="shared" si="12"/>
        <v>0</v>
      </c>
      <c r="J94" s="9">
        <f t="shared" si="13"/>
        <v>0.07499999999708962</v>
      </c>
      <c r="K94" s="72">
        <f t="shared" si="14"/>
        <v>1.7999999999301508</v>
      </c>
      <c r="L94" s="8">
        <v>80</v>
      </c>
      <c r="M94" s="8">
        <v>10</v>
      </c>
      <c r="N94" s="22"/>
    </row>
    <row r="95" spans="1:14" s="33" customFormat="1" ht="15">
      <c r="A95" s="22">
        <v>10</v>
      </c>
      <c r="B95" s="36"/>
      <c r="C95" s="131"/>
      <c r="D95" s="132"/>
      <c r="E95" s="133"/>
      <c r="F95" s="134"/>
      <c r="G95" s="135" t="s">
        <v>26</v>
      </c>
      <c r="H95" s="35"/>
      <c r="I95" s="10">
        <f t="shared" si="12"/>
        <v>0</v>
      </c>
      <c r="J95" s="9">
        <f t="shared" si="13"/>
        <v>0</v>
      </c>
      <c r="K95" s="72">
        <f t="shared" si="14"/>
        <v>0</v>
      </c>
      <c r="L95" s="8">
        <v>80</v>
      </c>
      <c r="M95" s="8">
        <v>10</v>
      </c>
      <c r="N95" s="22"/>
    </row>
    <row r="96" spans="1:14" s="33" customFormat="1" ht="15">
      <c r="A96" s="22">
        <v>11</v>
      </c>
      <c r="B96" s="28"/>
      <c r="C96" s="63"/>
      <c r="D96" s="61"/>
      <c r="E96" s="37"/>
      <c r="F96" s="35"/>
      <c r="G96" s="53" t="s">
        <v>28</v>
      </c>
      <c r="H96" s="35"/>
      <c r="I96" s="10">
        <f t="shared" si="12"/>
        <v>0</v>
      </c>
      <c r="J96" s="9">
        <f t="shared" si="13"/>
        <v>0</v>
      </c>
      <c r="K96" s="72">
        <f t="shared" si="14"/>
        <v>0</v>
      </c>
      <c r="L96" s="8">
        <v>80</v>
      </c>
      <c r="M96" s="8">
        <v>10</v>
      </c>
      <c r="N96" s="22"/>
    </row>
    <row r="97" spans="1:14" s="33" customFormat="1" ht="15">
      <c r="A97" s="22"/>
      <c r="B97" s="28"/>
      <c r="C97" s="50"/>
      <c r="D97" s="51"/>
      <c r="E97" s="37"/>
      <c r="F97" s="35"/>
      <c r="G97" s="53"/>
      <c r="H97" s="35"/>
      <c r="I97" s="10"/>
      <c r="J97" s="9"/>
      <c r="K97" s="73"/>
      <c r="L97" s="22"/>
      <c r="M97" s="22"/>
      <c r="N97" s="22"/>
    </row>
    <row r="98" spans="1:14" s="33" customFormat="1" ht="12.75">
      <c r="A98" s="145" t="s">
        <v>17</v>
      </c>
      <c r="B98" s="146"/>
      <c r="C98" s="34"/>
      <c r="D98" s="29"/>
      <c r="E98" s="34"/>
      <c r="F98" s="19">
        <f>SUM(J86:J96)</f>
        <v>0.8881944444437977</v>
      </c>
      <c r="G98" s="30"/>
      <c r="H98" s="29"/>
      <c r="I98" s="13">
        <f>SUM(I86:I96)</f>
        <v>-40950.47986111111</v>
      </c>
      <c r="J98" s="25"/>
      <c r="K98" s="73"/>
      <c r="L98" s="22"/>
      <c r="M98" s="22"/>
      <c r="N98" s="22"/>
    </row>
    <row r="99" spans="1:14" s="33" customFormat="1" ht="12.75">
      <c r="A99" s="22"/>
      <c r="B99" s="34"/>
      <c r="C99" s="34"/>
      <c r="D99" s="29"/>
      <c r="E99" s="34"/>
      <c r="F99" s="29"/>
      <c r="G99" s="30"/>
      <c r="H99" s="29"/>
      <c r="I99" s="13"/>
      <c r="J99" s="25"/>
      <c r="K99" s="73">
        <f>F101*24</f>
        <v>90.53749999974389</v>
      </c>
      <c r="L99" s="22"/>
      <c r="M99" s="22"/>
      <c r="N99" s="22"/>
    </row>
    <row r="100" spans="1:14" s="33" customFormat="1" ht="12.75">
      <c r="A100" s="22"/>
      <c r="B100" s="34"/>
      <c r="C100" s="34"/>
      <c r="D100" s="29"/>
      <c r="E100" s="34"/>
      <c r="F100" s="29"/>
      <c r="G100" s="30"/>
      <c r="H100" s="29"/>
      <c r="I100" s="13"/>
      <c r="J100" s="25"/>
      <c r="K100" s="73"/>
      <c r="L100" s="22"/>
      <c r="M100" s="22"/>
      <c r="N100" s="22"/>
    </row>
    <row r="101" spans="1:14" s="33" customFormat="1" ht="12.75">
      <c r="A101" s="145" t="s">
        <v>16</v>
      </c>
      <c r="B101" s="146"/>
      <c r="C101" s="34"/>
      <c r="D101" s="29"/>
      <c r="E101" s="34">
        <f>A94+A80+A61+A45+A26+A34</f>
        <v>57</v>
      </c>
      <c r="F101" s="13">
        <f>SUM(F98,F82,F64,F49,F36,F29)</f>
        <v>3.772395833322662</v>
      </c>
      <c r="G101" s="19"/>
      <c r="H101" s="19"/>
      <c r="I101" s="13">
        <f>SUM(I98,I82,I64,I49,I36,I29)</f>
        <v>-40807.15989583335</v>
      </c>
      <c r="J101" s="25"/>
      <c r="K101" s="73"/>
      <c r="L101" s="22"/>
      <c r="M101" s="22"/>
      <c r="N101" s="22"/>
    </row>
    <row r="102" spans="1:14" s="33" customFormat="1" ht="12.75">
      <c r="A102" s="22"/>
      <c r="B102" s="34"/>
      <c r="C102" s="29"/>
      <c r="D102" s="29"/>
      <c r="E102" s="29"/>
      <c r="F102" s="29"/>
      <c r="G102" s="30"/>
      <c r="H102" s="29"/>
      <c r="I102" s="31"/>
      <c r="J102" s="25"/>
      <c r="K102" s="73"/>
      <c r="L102" s="22"/>
      <c r="M102" s="22"/>
      <c r="N102" s="22"/>
    </row>
    <row r="103" spans="1:14" s="33" customFormat="1" ht="12.75">
      <c r="A103" s="22"/>
      <c r="B103" s="34"/>
      <c r="C103" s="29"/>
      <c r="D103" s="29"/>
      <c r="E103" s="29"/>
      <c r="F103" s="29"/>
      <c r="G103" s="30"/>
      <c r="H103" s="29"/>
      <c r="I103" s="31"/>
      <c r="J103" s="25"/>
      <c r="K103" s="73"/>
      <c r="L103" s="22"/>
      <c r="M103" s="22"/>
      <c r="N103" s="22"/>
    </row>
    <row r="104" spans="1:14" s="33" customFormat="1" ht="12.75">
      <c r="A104" s="22"/>
      <c r="B104" s="34"/>
      <c r="C104" s="29"/>
      <c r="D104" s="29"/>
      <c r="E104" s="29"/>
      <c r="F104" s="29"/>
      <c r="G104" s="30"/>
      <c r="H104" s="29"/>
      <c r="I104" s="31"/>
      <c r="J104" s="25"/>
      <c r="K104" s="73"/>
      <c r="L104" s="22"/>
      <c r="M104" s="22"/>
      <c r="N104" s="22"/>
    </row>
    <row r="105" spans="1:14" s="33" customFormat="1" ht="12.75">
      <c r="A105" s="22"/>
      <c r="B105" s="34"/>
      <c r="C105" s="29"/>
      <c r="D105" s="29"/>
      <c r="E105" s="29"/>
      <c r="F105" s="29"/>
      <c r="G105" s="30"/>
      <c r="H105" s="29"/>
      <c r="I105" s="31"/>
      <c r="J105" s="25"/>
      <c r="K105" s="73"/>
      <c r="L105" s="22"/>
      <c r="M105" s="22"/>
      <c r="N105" s="22"/>
    </row>
    <row r="106" spans="1:14" s="33" customFormat="1" ht="12.75">
      <c r="A106" s="22"/>
      <c r="B106" s="34"/>
      <c r="C106" s="29"/>
      <c r="D106" s="29"/>
      <c r="E106" s="29"/>
      <c r="F106" s="29"/>
      <c r="G106" s="30"/>
      <c r="H106" s="29"/>
      <c r="I106" s="31"/>
      <c r="J106" s="25"/>
      <c r="K106" s="73"/>
      <c r="L106" s="22"/>
      <c r="M106" s="22"/>
      <c r="N106" s="22"/>
    </row>
    <row r="107" spans="1:14" s="33" customFormat="1" ht="12.75">
      <c r="A107" s="22"/>
      <c r="B107" s="29"/>
      <c r="C107" s="147"/>
      <c r="D107" s="147"/>
      <c r="E107" s="147"/>
      <c r="F107" s="147"/>
      <c r="G107" s="147"/>
      <c r="H107" s="29"/>
      <c r="I107" s="31"/>
      <c r="J107" s="25"/>
      <c r="K107" s="73"/>
      <c r="L107" s="22"/>
      <c r="M107" s="22"/>
      <c r="N107" s="22"/>
    </row>
    <row r="108" spans="1:14" s="33" customFormat="1" ht="12.75">
      <c r="A108" s="22"/>
      <c r="B108" s="29"/>
      <c r="C108" s="29"/>
      <c r="D108" s="29"/>
      <c r="E108" s="29"/>
      <c r="F108" s="29"/>
      <c r="G108" s="29"/>
      <c r="H108" s="29"/>
      <c r="I108" s="31"/>
      <c r="J108" s="25"/>
      <c r="K108" s="73"/>
      <c r="L108" s="22"/>
      <c r="M108" s="22"/>
      <c r="N108" s="22"/>
    </row>
    <row r="109" spans="1:14" s="33" customFormat="1" ht="12.75">
      <c r="A109" s="22"/>
      <c r="B109" s="22"/>
      <c r="C109" s="22"/>
      <c r="D109" s="22"/>
      <c r="E109" s="24"/>
      <c r="F109" s="24"/>
      <c r="G109" s="22"/>
      <c r="H109" s="25"/>
      <c r="I109" s="38"/>
      <c r="J109" s="25"/>
      <c r="K109" s="73"/>
      <c r="L109" s="22"/>
      <c r="M109" s="22"/>
      <c r="N109" s="22"/>
    </row>
    <row r="110" spans="1:14" s="33" customFormat="1" ht="12.75">
      <c r="A110" s="22"/>
      <c r="B110" s="22"/>
      <c r="C110" s="22"/>
      <c r="D110" s="22"/>
      <c r="E110" s="24"/>
      <c r="F110" s="24"/>
      <c r="G110" s="22"/>
      <c r="H110" s="25"/>
      <c r="I110" s="26"/>
      <c r="J110" s="25"/>
      <c r="K110" s="73"/>
      <c r="L110" s="22"/>
      <c r="M110" s="22"/>
      <c r="N110" s="22"/>
    </row>
    <row r="111" spans="1:14" s="33" customFormat="1" ht="12.75">
      <c r="A111" s="22"/>
      <c r="B111" s="22"/>
      <c r="C111" s="22"/>
      <c r="D111" s="22"/>
      <c r="E111" s="24"/>
      <c r="F111" s="24"/>
      <c r="G111" s="22"/>
      <c r="H111" s="25"/>
      <c r="I111" s="26"/>
      <c r="J111" s="25"/>
      <c r="K111" s="73"/>
      <c r="L111" s="22"/>
      <c r="M111" s="22"/>
      <c r="N111" s="22"/>
    </row>
    <row r="112" spans="1:14" s="33" customFormat="1" ht="12.75">
      <c r="A112" s="22"/>
      <c r="B112" s="22"/>
      <c r="C112" s="22"/>
      <c r="D112" s="22"/>
      <c r="E112" s="24"/>
      <c r="F112" s="24"/>
      <c r="G112" s="22"/>
      <c r="H112" s="25"/>
      <c r="I112" s="26"/>
      <c r="J112" s="25"/>
      <c r="K112" s="73"/>
      <c r="L112" s="22"/>
      <c r="M112" s="22"/>
      <c r="N112" s="22"/>
    </row>
    <row r="113" spans="1:14" s="33" customFormat="1" ht="12.75">
      <c r="A113" s="22"/>
      <c r="B113" s="22"/>
      <c r="C113" s="22"/>
      <c r="D113" s="22"/>
      <c r="E113" s="24"/>
      <c r="F113" s="24"/>
      <c r="G113" s="22"/>
      <c r="H113" s="25"/>
      <c r="I113" s="26"/>
      <c r="J113" s="25"/>
      <c r="K113" s="73"/>
      <c r="L113" s="22"/>
      <c r="M113" s="22"/>
      <c r="N113" s="22"/>
    </row>
    <row r="114" spans="1:14" s="33" customFormat="1" ht="12.75">
      <c r="A114" s="22"/>
      <c r="B114" s="22"/>
      <c r="C114" s="22"/>
      <c r="D114" s="22"/>
      <c r="E114" s="25"/>
      <c r="F114" s="24"/>
      <c r="G114" s="22"/>
      <c r="H114" s="25"/>
      <c r="I114" s="25"/>
      <c r="J114" s="25"/>
      <c r="K114" s="73"/>
      <c r="L114" s="22"/>
      <c r="M114" s="22"/>
      <c r="N114" s="22"/>
    </row>
    <row r="115" spans="1:14" s="33" customFormat="1" ht="12.75">
      <c r="A115" s="22"/>
      <c r="B115" s="22"/>
      <c r="C115" s="22"/>
      <c r="D115" s="22"/>
      <c r="E115" s="25"/>
      <c r="F115" s="25"/>
      <c r="G115" s="22"/>
      <c r="H115" s="25"/>
      <c r="I115" s="25"/>
      <c r="J115" s="25"/>
      <c r="K115" s="73"/>
      <c r="L115" s="22"/>
      <c r="M115" s="22"/>
      <c r="N115" s="22"/>
    </row>
    <row r="116" spans="1:14" s="33" customFormat="1" ht="12.75">
      <c r="A116" s="22"/>
      <c r="B116" s="22"/>
      <c r="C116" s="22"/>
      <c r="D116" s="22"/>
      <c r="E116" s="25"/>
      <c r="F116" s="25"/>
      <c r="G116" s="22"/>
      <c r="H116" s="25"/>
      <c r="I116" s="25"/>
      <c r="J116" s="25"/>
      <c r="K116" s="73"/>
      <c r="L116" s="22"/>
      <c r="M116" s="22"/>
      <c r="N116" s="22"/>
    </row>
    <row r="117" spans="1:14" s="33" customFormat="1" ht="12.75">
      <c r="A117" s="22"/>
      <c r="B117" s="22"/>
      <c r="C117" s="22"/>
      <c r="D117" s="22"/>
      <c r="E117" s="25"/>
      <c r="F117" s="25"/>
      <c r="G117" s="22"/>
      <c r="H117" s="25"/>
      <c r="I117" s="25"/>
      <c r="J117" s="22"/>
      <c r="K117" s="73"/>
      <c r="L117" s="22"/>
      <c r="M117" s="22"/>
      <c r="N117" s="22"/>
    </row>
    <row r="118" spans="1:14" s="33" customFormat="1" ht="12.75">
      <c r="A118" s="22"/>
      <c r="B118" s="22"/>
      <c r="C118" s="22"/>
      <c r="D118" s="22"/>
      <c r="E118" s="25"/>
      <c r="F118" s="25"/>
      <c r="G118" s="22"/>
      <c r="H118" s="25"/>
      <c r="I118" s="25"/>
      <c r="J118" s="22"/>
      <c r="K118" s="73"/>
      <c r="L118" s="22"/>
      <c r="M118" s="22"/>
      <c r="N118" s="22"/>
    </row>
    <row r="119" spans="1:14" s="33" customFormat="1" ht="12.75">
      <c r="A119" s="22"/>
      <c r="B119" s="22"/>
      <c r="C119" s="22"/>
      <c r="D119" s="22"/>
      <c r="E119" s="25"/>
      <c r="F119" s="25"/>
      <c r="G119" s="22"/>
      <c r="H119" s="25"/>
      <c r="I119" s="25"/>
      <c r="J119" s="22"/>
      <c r="K119" s="73"/>
      <c r="L119" s="22"/>
      <c r="M119" s="22"/>
      <c r="N119" s="22"/>
    </row>
    <row r="120" spans="1:14" s="33" customFormat="1" ht="12.75">
      <c r="A120" s="22"/>
      <c r="B120" s="22"/>
      <c r="C120" s="22"/>
      <c r="D120" s="22"/>
      <c r="E120" s="25"/>
      <c r="F120" s="25"/>
      <c r="G120" s="22"/>
      <c r="H120" s="25"/>
      <c r="I120" s="25"/>
      <c r="J120" s="22"/>
      <c r="K120" s="73"/>
      <c r="L120" s="22"/>
      <c r="M120" s="22"/>
      <c r="N120" s="22"/>
    </row>
    <row r="121" spans="5:11" s="33" customFormat="1" ht="12.75">
      <c r="E121" s="32"/>
      <c r="F121" s="32"/>
      <c r="H121" s="32"/>
      <c r="I121" s="32"/>
      <c r="K121" s="74"/>
    </row>
    <row r="122" spans="5:11" s="33" customFormat="1" ht="12.75">
      <c r="E122" s="32"/>
      <c r="F122" s="32"/>
      <c r="H122" s="32"/>
      <c r="I122" s="32"/>
      <c r="K122" s="74"/>
    </row>
    <row r="123" spans="5:11" s="33" customFormat="1" ht="12.75">
      <c r="E123" s="32"/>
      <c r="F123" s="32"/>
      <c r="H123" s="32"/>
      <c r="I123" s="32"/>
      <c r="K123" s="74"/>
    </row>
    <row r="124" spans="5:11" s="33" customFormat="1" ht="12.75">
      <c r="E124" s="32"/>
      <c r="F124" s="32"/>
      <c r="H124" s="32"/>
      <c r="I124" s="32"/>
      <c r="K124" s="74"/>
    </row>
    <row r="125" spans="5:11" s="33" customFormat="1" ht="12.75">
      <c r="E125" s="32"/>
      <c r="F125" s="32"/>
      <c r="H125" s="32"/>
      <c r="I125" s="32"/>
      <c r="K125" s="74"/>
    </row>
    <row r="126" spans="5:11" s="33" customFormat="1" ht="12.75">
      <c r="E126" s="32"/>
      <c r="F126" s="32"/>
      <c r="H126" s="32"/>
      <c r="I126" s="32"/>
      <c r="K126" s="74"/>
    </row>
    <row r="127" spans="5:11" s="33" customFormat="1" ht="12.75">
      <c r="E127" s="32"/>
      <c r="F127" s="32"/>
      <c r="H127" s="32"/>
      <c r="I127" s="32"/>
      <c r="K127" s="74"/>
    </row>
    <row r="128" spans="5:11" s="33" customFormat="1" ht="12.75">
      <c r="E128" s="32"/>
      <c r="F128" s="32"/>
      <c r="H128" s="32"/>
      <c r="I128" s="32"/>
      <c r="K128" s="74"/>
    </row>
    <row r="129" spans="5:11" s="33" customFormat="1" ht="12.75">
      <c r="E129" s="32"/>
      <c r="F129" s="32"/>
      <c r="H129" s="32"/>
      <c r="I129" s="32"/>
      <c r="K129" s="74"/>
    </row>
    <row r="130" spans="5:11" s="33" customFormat="1" ht="12.75">
      <c r="E130" s="32"/>
      <c r="F130" s="32"/>
      <c r="H130" s="32"/>
      <c r="I130" s="32"/>
      <c r="K130" s="74"/>
    </row>
    <row r="131" spans="5:11" s="33" customFormat="1" ht="12.75">
      <c r="E131" s="32"/>
      <c r="F131" s="32"/>
      <c r="H131" s="32"/>
      <c r="I131" s="32"/>
      <c r="K131" s="74"/>
    </row>
    <row r="132" spans="5:11" s="33" customFormat="1" ht="12.75">
      <c r="E132" s="32"/>
      <c r="F132" s="32"/>
      <c r="H132" s="32"/>
      <c r="I132" s="32"/>
      <c r="K132" s="74"/>
    </row>
    <row r="133" spans="5:11" s="33" customFormat="1" ht="12.75">
      <c r="E133" s="32"/>
      <c r="F133" s="32"/>
      <c r="H133" s="32"/>
      <c r="I133" s="32"/>
      <c r="K133" s="74"/>
    </row>
    <row r="134" spans="5:11" s="33" customFormat="1" ht="12.75">
      <c r="E134" s="32"/>
      <c r="F134" s="32"/>
      <c r="H134" s="32"/>
      <c r="I134" s="32"/>
      <c r="K134" s="74"/>
    </row>
    <row r="135" spans="5:11" s="33" customFormat="1" ht="12.75">
      <c r="E135" s="32"/>
      <c r="F135" s="32"/>
      <c r="H135" s="32"/>
      <c r="I135" s="32"/>
      <c r="K135" s="74"/>
    </row>
    <row r="136" spans="5:11" s="33" customFormat="1" ht="12.75">
      <c r="E136" s="32"/>
      <c r="F136" s="32"/>
      <c r="H136" s="32"/>
      <c r="I136" s="32"/>
      <c r="K136" s="74"/>
    </row>
    <row r="137" spans="5:11" s="33" customFormat="1" ht="12.75">
      <c r="E137" s="32"/>
      <c r="F137" s="32"/>
      <c r="H137" s="32"/>
      <c r="I137" s="32"/>
      <c r="K137" s="74"/>
    </row>
    <row r="138" spans="5:11" s="33" customFormat="1" ht="12.75">
      <c r="E138" s="32"/>
      <c r="F138" s="32"/>
      <c r="H138" s="32"/>
      <c r="I138" s="32"/>
      <c r="K138" s="74"/>
    </row>
    <row r="139" spans="5:11" s="33" customFormat="1" ht="12.75">
      <c r="E139" s="32"/>
      <c r="F139" s="32"/>
      <c r="H139" s="32"/>
      <c r="I139" s="32"/>
      <c r="K139" s="74"/>
    </row>
    <row r="140" spans="5:11" s="33" customFormat="1" ht="12.75">
      <c r="E140" s="32"/>
      <c r="F140" s="32"/>
      <c r="H140" s="32"/>
      <c r="I140" s="32"/>
      <c r="K140" s="74"/>
    </row>
    <row r="141" spans="5:11" s="33" customFormat="1" ht="12.75">
      <c r="E141" s="32"/>
      <c r="F141" s="32"/>
      <c r="H141" s="32"/>
      <c r="I141" s="32"/>
      <c r="K141" s="74"/>
    </row>
    <row r="142" spans="5:11" s="33" customFormat="1" ht="12.75">
      <c r="E142" s="32"/>
      <c r="F142" s="32"/>
      <c r="H142" s="32"/>
      <c r="I142" s="32"/>
      <c r="K142" s="74"/>
    </row>
    <row r="143" spans="5:11" s="33" customFormat="1" ht="12.75">
      <c r="E143" s="32"/>
      <c r="F143" s="32"/>
      <c r="H143" s="32"/>
      <c r="I143" s="32"/>
      <c r="K143" s="74"/>
    </row>
    <row r="144" spans="5:11" s="33" customFormat="1" ht="12.75">
      <c r="E144" s="32"/>
      <c r="F144" s="32"/>
      <c r="H144" s="32"/>
      <c r="I144" s="32"/>
      <c r="K144" s="74"/>
    </row>
    <row r="145" spans="5:11" s="33" customFormat="1" ht="12.75">
      <c r="E145" s="32"/>
      <c r="F145" s="32"/>
      <c r="H145" s="32"/>
      <c r="I145" s="32"/>
      <c r="K145" s="74"/>
    </row>
    <row r="146" spans="5:11" s="33" customFormat="1" ht="12.75">
      <c r="E146" s="32"/>
      <c r="F146" s="32"/>
      <c r="H146" s="32"/>
      <c r="I146" s="32"/>
      <c r="K146" s="74"/>
    </row>
    <row r="147" spans="5:11" s="33" customFormat="1" ht="12.75">
      <c r="E147" s="32"/>
      <c r="F147" s="32"/>
      <c r="H147" s="32"/>
      <c r="I147" s="32"/>
      <c r="K147" s="74"/>
    </row>
    <row r="148" spans="5:11" s="33" customFormat="1" ht="12.75">
      <c r="E148" s="32"/>
      <c r="F148" s="32"/>
      <c r="H148" s="32"/>
      <c r="I148" s="32"/>
      <c r="K148" s="74"/>
    </row>
    <row r="149" spans="5:11" s="33" customFormat="1" ht="12.75">
      <c r="E149" s="32"/>
      <c r="F149" s="32"/>
      <c r="H149" s="32"/>
      <c r="I149" s="32"/>
      <c r="K149" s="74"/>
    </row>
    <row r="150" spans="5:11" s="33" customFormat="1" ht="12.75">
      <c r="E150" s="32"/>
      <c r="F150" s="32"/>
      <c r="H150" s="32"/>
      <c r="I150" s="32"/>
      <c r="K150" s="74"/>
    </row>
    <row r="151" spans="5:11" s="33" customFormat="1" ht="12.75">
      <c r="E151" s="32"/>
      <c r="F151" s="32"/>
      <c r="H151" s="32"/>
      <c r="I151" s="32"/>
      <c r="K151" s="74"/>
    </row>
    <row r="152" spans="5:11" s="33" customFormat="1" ht="12.75">
      <c r="E152" s="32"/>
      <c r="F152" s="32"/>
      <c r="H152" s="32"/>
      <c r="I152" s="32"/>
      <c r="K152" s="74"/>
    </row>
    <row r="153" spans="5:11" s="33" customFormat="1" ht="12.75">
      <c r="E153" s="32"/>
      <c r="F153" s="32"/>
      <c r="H153" s="32"/>
      <c r="I153" s="32"/>
      <c r="K153" s="74"/>
    </row>
    <row r="154" spans="5:11" s="33" customFormat="1" ht="12.75">
      <c r="E154" s="32"/>
      <c r="F154" s="32"/>
      <c r="H154" s="32"/>
      <c r="I154" s="32"/>
      <c r="K154" s="74"/>
    </row>
    <row r="155" spans="5:11" s="33" customFormat="1" ht="12.75">
      <c r="E155" s="32"/>
      <c r="F155" s="32"/>
      <c r="H155" s="32"/>
      <c r="I155" s="32"/>
      <c r="K155" s="74"/>
    </row>
    <row r="156" spans="5:11" s="33" customFormat="1" ht="12.75">
      <c r="E156" s="32"/>
      <c r="F156" s="32"/>
      <c r="H156" s="32"/>
      <c r="I156" s="32"/>
      <c r="K156" s="74"/>
    </row>
    <row r="157" spans="5:11" s="33" customFormat="1" ht="12.75">
      <c r="E157" s="32"/>
      <c r="F157" s="32"/>
      <c r="H157" s="32"/>
      <c r="I157" s="32"/>
      <c r="K157" s="74"/>
    </row>
    <row r="158" spans="5:11" s="33" customFormat="1" ht="12.75">
      <c r="E158" s="32"/>
      <c r="F158" s="32"/>
      <c r="H158" s="32"/>
      <c r="I158" s="32"/>
      <c r="K158" s="74"/>
    </row>
    <row r="159" spans="5:11" s="33" customFormat="1" ht="12.75">
      <c r="E159" s="32"/>
      <c r="F159" s="32"/>
      <c r="H159" s="32"/>
      <c r="I159" s="32"/>
      <c r="K159" s="74"/>
    </row>
    <row r="160" spans="5:11" s="33" customFormat="1" ht="12.75">
      <c r="E160" s="32"/>
      <c r="F160" s="32"/>
      <c r="H160" s="32"/>
      <c r="I160" s="32"/>
      <c r="K160" s="74"/>
    </row>
    <row r="161" spans="5:11" s="33" customFormat="1" ht="12.75">
      <c r="E161" s="32"/>
      <c r="F161" s="32"/>
      <c r="H161" s="32"/>
      <c r="I161" s="32"/>
      <c r="K161" s="74"/>
    </row>
    <row r="162" spans="5:11" s="33" customFormat="1" ht="12.75">
      <c r="E162" s="32"/>
      <c r="F162" s="32"/>
      <c r="H162" s="32"/>
      <c r="I162" s="32"/>
      <c r="K162" s="74"/>
    </row>
    <row r="163" spans="5:11" s="33" customFormat="1" ht="12.75">
      <c r="E163" s="32"/>
      <c r="F163" s="32"/>
      <c r="H163" s="32"/>
      <c r="I163" s="32"/>
      <c r="K163" s="74"/>
    </row>
    <row r="164" spans="5:11" s="33" customFormat="1" ht="12.75">
      <c r="E164" s="32"/>
      <c r="F164" s="32"/>
      <c r="H164" s="32"/>
      <c r="I164" s="32"/>
      <c r="K164" s="74"/>
    </row>
    <row r="165" spans="5:11" s="33" customFormat="1" ht="12.75">
      <c r="E165" s="32"/>
      <c r="F165" s="32"/>
      <c r="H165" s="32"/>
      <c r="I165" s="32"/>
      <c r="K165" s="74"/>
    </row>
    <row r="166" spans="5:11" s="33" customFormat="1" ht="12.75">
      <c r="E166" s="32"/>
      <c r="F166" s="32"/>
      <c r="H166" s="32"/>
      <c r="I166" s="32"/>
      <c r="K166" s="74"/>
    </row>
  </sheetData>
  <sheetProtection/>
  <mergeCells count="29">
    <mergeCell ref="L3:L8"/>
    <mergeCell ref="M3:M8"/>
    <mergeCell ref="N3:N8"/>
    <mergeCell ref="E6:F7"/>
    <mergeCell ref="G6:G8"/>
    <mergeCell ref="H6:I7"/>
    <mergeCell ref="C7:C8"/>
    <mergeCell ref="A9:IV9"/>
    <mergeCell ref="A3:B4"/>
    <mergeCell ref="C3:I4"/>
    <mergeCell ref="J3:J8"/>
    <mergeCell ref="K3:K8"/>
    <mergeCell ref="A82:B82"/>
    <mergeCell ref="A10:I10"/>
    <mergeCell ref="A29:B29"/>
    <mergeCell ref="B30:I30"/>
    <mergeCell ref="A36:B36"/>
    <mergeCell ref="B38:I38"/>
    <mergeCell ref="A39:J39"/>
    <mergeCell ref="B84:I84"/>
    <mergeCell ref="B85:M85"/>
    <mergeCell ref="A98:B98"/>
    <mergeCell ref="A101:B101"/>
    <mergeCell ref="C107:G107"/>
    <mergeCell ref="A49:B49"/>
    <mergeCell ref="B51:I51"/>
    <mergeCell ref="B52:J52"/>
    <mergeCell ref="A64:B64"/>
    <mergeCell ref="B67:J67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U168"/>
  <sheetViews>
    <sheetView zoomScale="75" zoomScaleNormal="75" zoomScalePageLayoutView="0" workbookViewId="0" topLeftCell="A72">
      <selection activeCell="N103" sqref="N103"/>
    </sheetView>
  </sheetViews>
  <sheetFormatPr defaultColWidth="9.00390625" defaultRowHeight="12.75"/>
  <cols>
    <col min="2" max="2" width="11.503906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2.50390625" style="6" customWidth="1"/>
    <col min="10" max="10" width="15.00390625" style="0" customWidth="1"/>
    <col min="11" max="11" width="9.125" style="70" customWidth="1"/>
    <col min="12" max="12" width="8.50390625" style="0" customWidth="1"/>
    <col min="13" max="13" width="15.625" style="0" customWidth="1"/>
    <col min="14" max="14" width="13.625" style="0" bestFit="1" customWidth="1"/>
  </cols>
  <sheetData>
    <row r="2" ht="13.5" thickBot="1"/>
    <row r="3" spans="1:15" ht="12.75" customHeight="1">
      <c r="A3" s="176"/>
      <c r="B3" s="177"/>
      <c r="C3" s="180" t="s">
        <v>36</v>
      </c>
      <c r="D3" s="180"/>
      <c r="E3" s="180"/>
      <c r="F3" s="180"/>
      <c r="G3" s="180"/>
      <c r="H3" s="180"/>
      <c r="I3" s="180"/>
      <c r="J3" s="182"/>
      <c r="K3" s="185" t="s">
        <v>7</v>
      </c>
      <c r="L3" s="182" t="s">
        <v>29</v>
      </c>
      <c r="M3" s="182" t="s">
        <v>30</v>
      </c>
      <c r="N3" s="155" t="s">
        <v>31</v>
      </c>
      <c r="O3" s="156"/>
    </row>
    <row r="4" spans="1:15" ht="13.5" thickBot="1">
      <c r="A4" s="178"/>
      <c r="B4" s="179"/>
      <c r="C4" s="181"/>
      <c r="D4" s="181"/>
      <c r="E4" s="181"/>
      <c r="F4" s="181"/>
      <c r="G4" s="181"/>
      <c r="H4" s="181"/>
      <c r="I4" s="181"/>
      <c r="J4" s="183"/>
      <c r="K4" s="186"/>
      <c r="L4" s="183"/>
      <c r="M4" s="183"/>
      <c r="N4" s="157"/>
      <c r="O4" s="158"/>
    </row>
    <row r="5" spans="3:15" ht="13.5" thickBot="1">
      <c r="C5" s="45"/>
      <c r="I5" s="69"/>
      <c r="J5" s="183"/>
      <c r="K5" s="186"/>
      <c r="L5" s="183"/>
      <c r="M5" s="183"/>
      <c r="N5" s="157"/>
      <c r="O5" s="158"/>
    </row>
    <row r="6" spans="1:15" ht="30.75">
      <c r="A6" s="1"/>
      <c r="B6" s="5"/>
      <c r="C6" s="16" t="s">
        <v>2</v>
      </c>
      <c r="D6" s="3" t="s">
        <v>4</v>
      </c>
      <c r="E6" s="161" t="s">
        <v>7</v>
      </c>
      <c r="F6" s="162"/>
      <c r="G6" s="165" t="s">
        <v>8</v>
      </c>
      <c r="H6" s="168" t="s">
        <v>9</v>
      </c>
      <c r="I6" s="169"/>
      <c r="J6" s="183"/>
      <c r="K6" s="186"/>
      <c r="L6" s="183"/>
      <c r="M6" s="183"/>
      <c r="N6" s="157"/>
      <c r="O6" s="158"/>
    </row>
    <row r="7" spans="1:66" ht="15.75" thickBot="1">
      <c r="A7" s="2"/>
      <c r="B7" s="15"/>
      <c r="C7" s="172" t="s">
        <v>3</v>
      </c>
      <c r="D7" s="4" t="s">
        <v>5</v>
      </c>
      <c r="E7" s="163"/>
      <c r="F7" s="164"/>
      <c r="G7" s="166"/>
      <c r="H7" s="170"/>
      <c r="I7" s="171"/>
      <c r="J7" s="183"/>
      <c r="K7" s="186"/>
      <c r="L7" s="183"/>
      <c r="M7" s="183"/>
      <c r="N7" s="157"/>
      <c r="O7" s="158"/>
      <c r="Q7" s="46"/>
      <c r="R7" s="46"/>
      <c r="S7" s="46"/>
      <c r="T7" s="46"/>
      <c r="U7" s="46"/>
      <c r="V7" s="46"/>
      <c r="W7" s="46"/>
      <c r="X7" s="46"/>
      <c r="Y7" s="46"/>
      <c r="Z7" s="46"/>
      <c r="BL7" s="46"/>
      <c r="BM7" s="46"/>
      <c r="BN7" s="46"/>
    </row>
    <row r="8" spans="1:125" ht="15.75" thickBot="1">
      <c r="A8" s="2" t="s">
        <v>0</v>
      </c>
      <c r="B8" s="15" t="s">
        <v>1</v>
      </c>
      <c r="C8" s="173"/>
      <c r="D8" s="4" t="s">
        <v>6</v>
      </c>
      <c r="E8" s="7" t="s">
        <v>10</v>
      </c>
      <c r="F8" s="7" t="s">
        <v>11</v>
      </c>
      <c r="G8" s="167"/>
      <c r="H8" s="7" t="s">
        <v>12</v>
      </c>
      <c r="I8" s="54" t="s">
        <v>13</v>
      </c>
      <c r="J8" s="184"/>
      <c r="K8" s="187"/>
      <c r="L8" s="184"/>
      <c r="M8" s="184"/>
      <c r="N8" s="159"/>
      <c r="O8" s="160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</row>
    <row r="9" spans="1:125" s="174" customFormat="1" ht="15">
      <c r="A9" s="174" t="s">
        <v>15</v>
      </c>
      <c r="J9" s="173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3"/>
      <c r="DS9" s="173"/>
      <c r="DT9" s="173"/>
      <c r="DU9" s="173"/>
    </row>
    <row r="10" spans="1:121" s="49" customFormat="1" ht="15">
      <c r="A10" s="150" t="s">
        <v>32</v>
      </c>
      <c r="B10" s="151"/>
      <c r="C10" s="152"/>
      <c r="D10" s="152"/>
      <c r="E10" s="151"/>
      <c r="F10" s="151"/>
      <c r="G10" s="151"/>
      <c r="H10" s="151"/>
      <c r="I10" s="153"/>
      <c r="K10" s="71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s="8" customFormat="1" ht="15">
      <c r="A11" s="8">
        <v>1</v>
      </c>
      <c r="B11" s="101">
        <v>40909</v>
      </c>
      <c r="C11" s="105" t="s">
        <v>33</v>
      </c>
      <c r="D11" s="76" t="s">
        <v>34</v>
      </c>
      <c r="E11" s="103">
        <v>40909.70486111111</v>
      </c>
      <c r="F11" s="9">
        <v>40909.74166666667</v>
      </c>
      <c r="G11" s="43" t="s">
        <v>14</v>
      </c>
      <c r="H11" s="9">
        <v>40911.688888888886</v>
      </c>
      <c r="I11" s="10">
        <f aca="true" t="shared" si="0" ref="I11:I27">H11-F11</f>
        <v>1.9472222222175333</v>
      </c>
      <c r="J11" s="9">
        <f aca="true" t="shared" si="1" ref="J11:J27">F11-E11</f>
        <v>0.03680555555911269</v>
      </c>
      <c r="K11" s="72">
        <f>J11*24</f>
        <v>0.8833333334187046</v>
      </c>
      <c r="L11" s="8">
        <v>20</v>
      </c>
      <c r="M11" s="8">
        <v>6</v>
      </c>
      <c r="N11" s="72">
        <f>K11*L11*M11*0.95*1.73</f>
        <v>174.21100001683692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1:121" s="8" customFormat="1" ht="15">
      <c r="A12" s="8">
        <v>2</v>
      </c>
      <c r="B12" s="101">
        <v>40920</v>
      </c>
      <c r="C12" s="105" t="s">
        <v>35</v>
      </c>
      <c r="D12" s="76" t="s">
        <v>64</v>
      </c>
      <c r="E12" s="103">
        <v>40920.888194444444</v>
      </c>
      <c r="F12" s="9">
        <v>40920.944444444445</v>
      </c>
      <c r="G12" s="43" t="s">
        <v>65</v>
      </c>
      <c r="H12" s="9">
        <v>40921.75</v>
      </c>
      <c r="I12" s="10">
        <f t="shared" si="0"/>
        <v>0.8055555555547471</v>
      </c>
      <c r="J12" s="9">
        <f t="shared" si="1"/>
        <v>0.05625000000145519</v>
      </c>
      <c r="K12" s="72">
        <f>J12*24</f>
        <v>1.3500000000349246</v>
      </c>
      <c r="L12" s="8">
        <v>15</v>
      </c>
      <c r="M12" s="8">
        <v>6</v>
      </c>
      <c r="N12" s="72">
        <f aca="true" t="shared" si="2" ref="N12:N27">K12*L12*M12*0.95*1.73</f>
        <v>199.68525000516587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</row>
    <row r="13" spans="1:121" s="8" customFormat="1" ht="27.75">
      <c r="A13" s="8">
        <v>3</v>
      </c>
      <c r="B13" s="101">
        <v>40927</v>
      </c>
      <c r="C13" s="105" t="s">
        <v>60</v>
      </c>
      <c r="D13" s="87" t="s">
        <v>61</v>
      </c>
      <c r="E13" s="103">
        <v>40927.819444444445</v>
      </c>
      <c r="F13" s="9">
        <v>40927.81961805555</v>
      </c>
      <c r="G13" s="43" t="s">
        <v>14</v>
      </c>
      <c r="H13" s="9">
        <v>40928.791666666664</v>
      </c>
      <c r="I13" s="10">
        <f t="shared" si="0"/>
        <v>0.9720486111109494</v>
      </c>
      <c r="J13" s="9">
        <f t="shared" si="1"/>
        <v>0.00017361110803904012</v>
      </c>
      <c r="K13" s="72">
        <f aca="true" t="shared" si="3" ref="K13:K27">J13*24</f>
        <v>0.004166666592936963</v>
      </c>
      <c r="L13" s="8">
        <v>110</v>
      </c>
      <c r="M13" s="8">
        <v>6</v>
      </c>
      <c r="N13" s="72">
        <f t="shared" si="2"/>
        <v>4.519624920024653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</row>
    <row r="14" spans="1:121" s="8" customFormat="1" ht="27.75">
      <c r="A14" s="8">
        <v>4</v>
      </c>
      <c r="B14" s="101">
        <v>40927</v>
      </c>
      <c r="C14" s="75" t="s">
        <v>62</v>
      </c>
      <c r="D14" s="87" t="s">
        <v>63</v>
      </c>
      <c r="E14" s="103">
        <v>40927.96527777778</v>
      </c>
      <c r="F14" s="9">
        <v>40927.96944444445</v>
      </c>
      <c r="G14" s="43" t="s">
        <v>14</v>
      </c>
      <c r="H14" s="9">
        <v>40932.64236111111</v>
      </c>
      <c r="I14" s="10">
        <f t="shared" si="0"/>
        <v>4.672916666662786</v>
      </c>
      <c r="J14" s="9">
        <f t="shared" si="1"/>
        <v>0.004166666665696539</v>
      </c>
      <c r="K14" s="72">
        <f t="shared" si="3"/>
        <v>0.09999999997671694</v>
      </c>
      <c r="L14" s="8">
        <v>125</v>
      </c>
      <c r="M14" s="8">
        <v>6</v>
      </c>
      <c r="N14" s="72">
        <f t="shared" si="2"/>
        <v>123.26249997130071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</row>
    <row r="15" spans="1:121" s="8" customFormat="1" ht="15">
      <c r="A15" s="8">
        <v>5</v>
      </c>
      <c r="B15" s="101">
        <v>40948</v>
      </c>
      <c r="C15" s="43" t="s">
        <v>91</v>
      </c>
      <c r="D15" s="87" t="s">
        <v>92</v>
      </c>
      <c r="E15" s="103">
        <v>40948.3</v>
      </c>
      <c r="F15" s="9">
        <v>40948.3</v>
      </c>
      <c r="G15" s="43" t="s">
        <v>14</v>
      </c>
      <c r="H15" s="9">
        <v>40954.444444444445</v>
      </c>
      <c r="I15" s="10">
        <f t="shared" si="0"/>
        <v>6.1444444444423425</v>
      </c>
      <c r="J15" s="9">
        <f t="shared" si="1"/>
        <v>0</v>
      </c>
      <c r="K15" s="72">
        <f t="shared" si="3"/>
        <v>0</v>
      </c>
      <c r="L15" s="8">
        <v>167</v>
      </c>
      <c r="M15" s="8">
        <v>6</v>
      </c>
      <c r="N15" s="72">
        <f t="shared" si="2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</row>
    <row r="16" spans="1:121" s="8" customFormat="1" ht="15">
      <c r="A16" s="8">
        <v>6</v>
      </c>
      <c r="B16" s="101">
        <v>40952</v>
      </c>
      <c r="C16" s="43" t="s">
        <v>95</v>
      </c>
      <c r="D16" s="106" t="s">
        <v>96</v>
      </c>
      <c r="E16" s="103">
        <v>40952.364583333336</v>
      </c>
      <c r="F16" s="9">
        <v>40952.375</v>
      </c>
      <c r="G16" s="17" t="s">
        <v>14</v>
      </c>
      <c r="H16" s="9">
        <v>40953.666666666664</v>
      </c>
      <c r="I16" s="10">
        <f t="shared" si="0"/>
        <v>1.2916666666642413</v>
      </c>
      <c r="J16" s="9">
        <f t="shared" si="1"/>
        <v>0.010416666664241347</v>
      </c>
      <c r="K16" s="72">
        <f t="shared" si="3"/>
        <v>0.24999999994179234</v>
      </c>
      <c r="L16" s="8">
        <v>160</v>
      </c>
      <c r="M16" s="8">
        <v>6</v>
      </c>
      <c r="N16" s="72">
        <f t="shared" si="2"/>
        <v>394.4399999081623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</row>
    <row r="17" spans="1:99" ht="15">
      <c r="A17" s="8">
        <v>7</v>
      </c>
      <c r="B17" s="102">
        <v>40956</v>
      </c>
      <c r="C17" s="43" t="s">
        <v>102</v>
      </c>
      <c r="D17" s="68" t="s">
        <v>120</v>
      </c>
      <c r="E17" s="104">
        <v>40956.23263888889</v>
      </c>
      <c r="F17" s="18">
        <v>40956.27777777778</v>
      </c>
      <c r="G17" s="42" t="s">
        <v>14</v>
      </c>
      <c r="H17" s="18">
        <v>40960.625</v>
      </c>
      <c r="I17" s="10">
        <f t="shared" si="0"/>
        <v>4.3472222222189885</v>
      </c>
      <c r="J17" s="9">
        <f t="shared" si="1"/>
        <v>0.04513888889050577</v>
      </c>
      <c r="K17" s="72">
        <f t="shared" si="3"/>
        <v>1.0833333333721384</v>
      </c>
      <c r="L17" s="8">
        <v>72</v>
      </c>
      <c r="M17" s="8">
        <v>6</v>
      </c>
      <c r="N17" s="72">
        <f t="shared" si="2"/>
        <v>769.1580000275513</v>
      </c>
      <c r="O17" s="8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</row>
    <row r="18" spans="1:63" ht="30.75">
      <c r="A18" s="8">
        <v>8</v>
      </c>
      <c r="B18" s="101">
        <v>40958</v>
      </c>
      <c r="C18" s="107" t="s">
        <v>103</v>
      </c>
      <c r="D18" s="106" t="s">
        <v>104</v>
      </c>
      <c r="E18" s="103">
        <v>40958.708333333336</v>
      </c>
      <c r="F18" s="9">
        <v>40958.743055555555</v>
      </c>
      <c r="G18" s="17" t="s">
        <v>105</v>
      </c>
      <c r="H18" s="9">
        <v>40961.55763888889</v>
      </c>
      <c r="I18" s="10">
        <f t="shared" si="0"/>
        <v>2.8145833333328483</v>
      </c>
      <c r="J18" s="9">
        <f t="shared" si="1"/>
        <v>0.03472222221898846</v>
      </c>
      <c r="K18" s="72">
        <f t="shared" si="3"/>
        <v>0.8333333332557231</v>
      </c>
      <c r="L18" s="8">
        <v>300</v>
      </c>
      <c r="M18" s="8">
        <v>6</v>
      </c>
      <c r="N18" s="72">
        <f t="shared" si="2"/>
        <v>2465.249999770406</v>
      </c>
      <c r="O18" s="8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15" ht="15">
      <c r="A19" s="8">
        <v>9</v>
      </c>
      <c r="B19" s="101">
        <v>40964</v>
      </c>
      <c r="C19" s="105" t="s">
        <v>114</v>
      </c>
      <c r="D19" s="76" t="s">
        <v>115</v>
      </c>
      <c r="E19" s="103">
        <v>40964.41805555556</v>
      </c>
      <c r="F19" s="9">
        <v>40964.444444444445</v>
      </c>
      <c r="G19" s="17" t="s">
        <v>14</v>
      </c>
      <c r="H19" s="9">
        <v>40967.614583333336</v>
      </c>
      <c r="I19" s="10">
        <f t="shared" si="0"/>
        <v>3.1701388888905058</v>
      </c>
      <c r="J19" s="9">
        <f t="shared" si="1"/>
        <v>0.026388888887595385</v>
      </c>
      <c r="K19" s="72">
        <f t="shared" si="3"/>
        <v>0.6333333333022892</v>
      </c>
      <c r="L19" s="8">
        <v>10</v>
      </c>
      <c r="M19" s="8">
        <v>6</v>
      </c>
      <c r="N19" s="72">
        <f t="shared" si="2"/>
        <v>62.45299999693874</v>
      </c>
      <c r="O19" s="8"/>
    </row>
    <row r="20" spans="1:15" ht="15">
      <c r="A20" s="8">
        <v>10</v>
      </c>
      <c r="B20" s="101">
        <v>40965</v>
      </c>
      <c r="C20" s="105" t="s">
        <v>116</v>
      </c>
      <c r="D20" s="105" t="s">
        <v>117</v>
      </c>
      <c r="E20" s="103">
        <v>40965.43402777778</v>
      </c>
      <c r="F20" s="9">
        <v>40965.458333333336</v>
      </c>
      <c r="G20" s="17" t="s">
        <v>14</v>
      </c>
      <c r="H20" s="9">
        <v>40968.583333333336</v>
      </c>
      <c r="I20" s="10">
        <f t="shared" si="0"/>
        <v>3.125</v>
      </c>
      <c r="J20" s="9">
        <f t="shared" si="1"/>
        <v>0.024305555554747116</v>
      </c>
      <c r="K20" s="72">
        <f t="shared" si="3"/>
        <v>0.5833333333139308</v>
      </c>
      <c r="L20" s="8">
        <v>10</v>
      </c>
      <c r="M20" s="8">
        <v>6</v>
      </c>
      <c r="N20" s="72">
        <f t="shared" si="2"/>
        <v>57.522499998086715</v>
      </c>
      <c r="O20" s="8"/>
    </row>
    <row r="21" spans="1:15" ht="15">
      <c r="A21" s="8">
        <v>11</v>
      </c>
      <c r="B21" s="14">
        <v>40969</v>
      </c>
      <c r="C21" s="68" t="s">
        <v>134</v>
      </c>
      <c r="D21" s="43" t="s">
        <v>24</v>
      </c>
      <c r="E21" s="103">
        <v>40969.09027777778</v>
      </c>
      <c r="F21" s="9">
        <v>40969.385416666664</v>
      </c>
      <c r="G21" s="17" t="s">
        <v>121</v>
      </c>
      <c r="H21" s="9">
        <v>40969.604166666664</v>
      </c>
      <c r="I21" s="10">
        <f t="shared" si="0"/>
        <v>0.21875</v>
      </c>
      <c r="J21" s="9">
        <f t="shared" si="1"/>
        <v>0.2951388888832298</v>
      </c>
      <c r="K21" s="72">
        <f t="shared" si="3"/>
        <v>7.0833333331975155</v>
      </c>
      <c r="L21" s="8">
        <v>19</v>
      </c>
      <c r="M21" s="8">
        <v>10</v>
      </c>
      <c r="N21" s="72">
        <f t="shared" si="2"/>
        <v>2211.877083290922</v>
      </c>
      <c r="O21" s="8"/>
    </row>
    <row r="22" spans="1:15" ht="27.75">
      <c r="A22" s="8">
        <v>12</v>
      </c>
      <c r="B22" s="14">
        <v>40969</v>
      </c>
      <c r="C22" s="107" t="s">
        <v>122</v>
      </c>
      <c r="D22" s="87" t="s">
        <v>123</v>
      </c>
      <c r="E22" s="103">
        <v>40969.75833333333</v>
      </c>
      <c r="F22" s="9">
        <v>40969.77916666667</v>
      </c>
      <c r="G22" s="17" t="s">
        <v>14</v>
      </c>
      <c r="H22" s="9">
        <v>40984.65972222222</v>
      </c>
      <c r="I22" s="10">
        <f t="shared" si="0"/>
        <v>14.880555555551837</v>
      </c>
      <c r="J22" s="9">
        <f t="shared" si="1"/>
        <v>0.020833333335758653</v>
      </c>
      <c r="K22" s="72">
        <f t="shared" si="3"/>
        <v>0.5000000000582077</v>
      </c>
      <c r="L22" s="8">
        <v>110</v>
      </c>
      <c r="M22" s="8">
        <v>6</v>
      </c>
      <c r="N22" s="72">
        <f t="shared" si="2"/>
        <v>542.3550000631384</v>
      </c>
      <c r="O22" s="8"/>
    </row>
    <row r="23" spans="1:15" ht="15">
      <c r="A23" s="8">
        <v>13</v>
      </c>
      <c r="B23" s="14">
        <v>40969</v>
      </c>
      <c r="C23" s="105" t="s">
        <v>124</v>
      </c>
      <c r="D23" s="76" t="s">
        <v>125</v>
      </c>
      <c r="E23" s="103">
        <v>40969.75833333333</v>
      </c>
      <c r="F23" s="9">
        <v>40969.82361111111</v>
      </c>
      <c r="G23" s="17" t="s">
        <v>14</v>
      </c>
      <c r="H23" s="9">
        <v>40971.61111111111</v>
      </c>
      <c r="I23" s="10">
        <f t="shared" si="0"/>
        <v>1.7874999999985448</v>
      </c>
      <c r="J23" s="9">
        <f t="shared" si="1"/>
        <v>0.06527777777955635</v>
      </c>
      <c r="K23" s="72">
        <f t="shared" si="3"/>
        <v>1.5666666667093523</v>
      </c>
      <c r="L23" s="8">
        <v>70</v>
      </c>
      <c r="M23" s="8">
        <v>6</v>
      </c>
      <c r="N23" s="72">
        <f t="shared" si="2"/>
        <v>1081.4230000294647</v>
      </c>
      <c r="O23" s="8"/>
    </row>
    <row r="24" spans="1:15" ht="15">
      <c r="A24" s="8">
        <v>14</v>
      </c>
      <c r="B24" s="111">
        <v>40982</v>
      </c>
      <c r="C24" s="119" t="s">
        <v>135</v>
      </c>
      <c r="D24" s="67" t="s">
        <v>136</v>
      </c>
      <c r="E24" s="9">
        <v>40982.57986111111</v>
      </c>
      <c r="F24" s="9">
        <v>40982.57986111111</v>
      </c>
      <c r="G24" s="17" t="s">
        <v>14</v>
      </c>
      <c r="H24" s="9">
        <v>40988.61111111111</v>
      </c>
      <c r="I24" s="10">
        <f t="shared" si="0"/>
        <v>6.03125</v>
      </c>
      <c r="J24" s="9">
        <f t="shared" si="1"/>
        <v>0</v>
      </c>
      <c r="K24" s="72">
        <f t="shared" si="3"/>
        <v>0</v>
      </c>
      <c r="L24" s="8">
        <v>45</v>
      </c>
      <c r="M24" s="8">
        <v>6</v>
      </c>
      <c r="N24" s="72" t="s">
        <v>137</v>
      </c>
      <c r="O24" s="8"/>
    </row>
    <row r="25" spans="1:15" ht="15">
      <c r="A25" s="8">
        <v>15</v>
      </c>
      <c r="B25" s="14">
        <v>40983</v>
      </c>
      <c r="C25" s="126" t="s">
        <v>138</v>
      </c>
      <c r="D25" s="126" t="s">
        <v>139</v>
      </c>
      <c r="E25" s="9">
        <v>40983.61111111111</v>
      </c>
      <c r="F25" s="9">
        <v>40983.666666666664</v>
      </c>
      <c r="G25" s="17" t="s">
        <v>140</v>
      </c>
      <c r="H25" s="9">
        <v>40983.666666666664</v>
      </c>
      <c r="I25" s="10">
        <f t="shared" si="0"/>
        <v>0</v>
      </c>
      <c r="J25" s="9">
        <f t="shared" si="1"/>
        <v>0.055555555554747116</v>
      </c>
      <c r="K25" s="72">
        <f t="shared" si="3"/>
        <v>1.3333333333139308</v>
      </c>
      <c r="L25" s="8">
        <v>5</v>
      </c>
      <c r="M25" s="8">
        <v>6</v>
      </c>
      <c r="N25" s="72">
        <f t="shared" si="2"/>
        <v>65.73999999904336</v>
      </c>
      <c r="O25" s="8"/>
    </row>
    <row r="26" spans="1:15" ht="15">
      <c r="A26" s="8">
        <v>16</v>
      </c>
      <c r="B26" s="101">
        <v>40991</v>
      </c>
      <c r="C26" s="107" t="s">
        <v>149</v>
      </c>
      <c r="D26" s="106" t="s">
        <v>150</v>
      </c>
      <c r="E26" s="103">
        <v>40991.38888888889</v>
      </c>
      <c r="F26" s="9">
        <v>40991.40138888889</v>
      </c>
      <c r="G26" s="17" t="s">
        <v>25</v>
      </c>
      <c r="H26" s="9">
        <v>40994.645833333336</v>
      </c>
      <c r="I26" s="10">
        <f t="shared" si="0"/>
        <v>3.2444444444481633</v>
      </c>
      <c r="J26" s="9">
        <f t="shared" si="1"/>
        <v>0.012499999997089617</v>
      </c>
      <c r="K26" s="72">
        <f t="shared" si="3"/>
        <v>0.2999999999301508</v>
      </c>
      <c r="L26" s="8">
        <v>15</v>
      </c>
      <c r="M26" s="8">
        <v>10</v>
      </c>
      <c r="N26" s="72">
        <f t="shared" si="2"/>
        <v>73.95749998278043</v>
      </c>
      <c r="O26" s="8"/>
    </row>
    <row r="27" spans="1:15" ht="15">
      <c r="A27" s="8">
        <v>17</v>
      </c>
      <c r="B27" s="14">
        <v>40995</v>
      </c>
      <c r="C27" s="119" t="s">
        <v>156</v>
      </c>
      <c r="D27" s="67" t="s">
        <v>157</v>
      </c>
      <c r="E27" s="9">
        <v>40992.209027777775</v>
      </c>
      <c r="F27" s="9">
        <v>40992.239583333336</v>
      </c>
      <c r="G27" s="17" t="s">
        <v>22</v>
      </c>
      <c r="H27" s="9">
        <v>40992.416666666664</v>
      </c>
      <c r="I27" s="10">
        <f t="shared" si="0"/>
        <v>0.1770833333284827</v>
      </c>
      <c r="J27" s="9">
        <f t="shared" si="1"/>
        <v>0.030555555560567882</v>
      </c>
      <c r="K27" s="72">
        <f t="shared" si="3"/>
        <v>0.7333333334536292</v>
      </c>
      <c r="L27" s="8"/>
      <c r="M27" s="8">
        <v>10</v>
      </c>
      <c r="N27" s="72">
        <f t="shared" si="2"/>
        <v>0</v>
      </c>
      <c r="O27" s="8"/>
    </row>
    <row r="28" spans="1:15" s="33" customFormat="1" ht="15">
      <c r="A28" s="47"/>
      <c r="B28" s="21"/>
      <c r="C28" s="22"/>
      <c r="D28" s="23"/>
      <c r="E28" s="9"/>
      <c r="F28" s="9"/>
      <c r="G28" s="43"/>
      <c r="H28" s="25"/>
      <c r="I28" s="10"/>
      <c r="J28" s="25"/>
      <c r="K28" s="73"/>
      <c r="L28" s="22"/>
      <c r="M28" s="22"/>
      <c r="N28" s="73"/>
      <c r="O28" s="22"/>
    </row>
    <row r="29" spans="1:15" s="33" customFormat="1" ht="12.75">
      <c r="A29" s="47"/>
      <c r="B29" s="21"/>
      <c r="C29" s="22"/>
      <c r="D29" s="23"/>
      <c r="E29" s="9"/>
      <c r="F29" s="9"/>
      <c r="G29" s="22"/>
      <c r="H29" s="25"/>
      <c r="I29" s="10"/>
      <c r="J29" s="25"/>
      <c r="K29" s="73"/>
      <c r="L29" s="22"/>
      <c r="M29" s="22"/>
      <c r="N29" s="22"/>
      <c r="O29" s="22"/>
    </row>
    <row r="30" spans="1:15" s="33" customFormat="1" ht="12.75">
      <c r="A30" s="145" t="s">
        <v>21</v>
      </c>
      <c r="B30" s="146"/>
      <c r="C30" s="22"/>
      <c r="D30" s="22"/>
      <c r="E30" s="9"/>
      <c r="F30" s="19">
        <f>SUM(J11:J27)</f>
        <v>0.718229166661331</v>
      </c>
      <c r="G30" s="22"/>
      <c r="H30" s="25"/>
      <c r="I30" s="13">
        <f>SUM(I11:I28)</f>
        <v>55.63038194442197</v>
      </c>
      <c r="J30" s="25"/>
      <c r="K30" s="73"/>
      <c r="L30" s="22"/>
      <c r="M30" s="22"/>
      <c r="N30" s="73">
        <f>SUM(N11:N27)</f>
        <v>8225.854457979822</v>
      </c>
      <c r="O30" s="22"/>
    </row>
    <row r="31" spans="1:15" ht="15">
      <c r="A31" s="11"/>
      <c r="B31" s="140" t="s">
        <v>37</v>
      </c>
      <c r="C31" s="154"/>
      <c r="D31" s="154"/>
      <c r="E31" s="141"/>
      <c r="F31" s="141"/>
      <c r="G31" s="154"/>
      <c r="H31" s="141"/>
      <c r="I31" s="142"/>
      <c r="J31" s="9"/>
      <c r="K31" s="72"/>
      <c r="L31" s="8"/>
      <c r="M31" s="8"/>
      <c r="N31" s="8"/>
      <c r="O31" s="8"/>
    </row>
    <row r="32" spans="1:15" ht="15">
      <c r="A32" s="11">
        <v>1</v>
      </c>
      <c r="B32" s="96" t="s">
        <v>56</v>
      </c>
      <c r="C32" s="105" t="s">
        <v>57</v>
      </c>
      <c r="D32" s="76" t="s">
        <v>24</v>
      </c>
      <c r="E32" s="97">
        <v>40910.930555555555</v>
      </c>
      <c r="F32" s="99">
        <v>40910.93194444444</v>
      </c>
      <c r="G32" s="120" t="s">
        <v>51</v>
      </c>
      <c r="H32" s="100">
        <v>40910.93194444444</v>
      </c>
      <c r="I32" s="10">
        <f>H32-F32</f>
        <v>0</v>
      </c>
      <c r="J32" s="9">
        <f>F32-E32</f>
        <v>0.0013888888861401938</v>
      </c>
      <c r="K32" s="72">
        <f>J32*24</f>
        <v>0.03333333326736465</v>
      </c>
      <c r="L32" s="8">
        <v>80</v>
      </c>
      <c r="M32" s="8">
        <v>10</v>
      </c>
      <c r="N32" s="72">
        <f>K32*L32*M32*0.95*1.73</f>
        <v>43.82666657993104</v>
      </c>
      <c r="O32" s="8"/>
    </row>
    <row r="33" spans="1:15" ht="15">
      <c r="A33" s="11">
        <v>2</v>
      </c>
      <c r="B33" s="96">
        <v>40915</v>
      </c>
      <c r="C33" s="105" t="s">
        <v>58</v>
      </c>
      <c r="D33" s="76" t="s">
        <v>59</v>
      </c>
      <c r="E33" s="97">
        <v>40915.74166666667</v>
      </c>
      <c r="F33" s="99">
        <v>40915.74722222222</v>
      </c>
      <c r="G33" s="120" t="s">
        <v>53</v>
      </c>
      <c r="H33" s="100">
        <v>40915.74722222222</v>
      </c>
      <c r="I33" s="10">
        <f>H33-F33</f>
        <v>0</v>
      </c>
      <c r="J33" s="9">
        <f>F33-E33</f>
        <v>0.005555555551836733</v>
      </c>
      <c r="K33" s="72">
        <f>J33*24</f>
        <v>0.1333333332440816</v>
      </c>
      <c r="L33" s="8">
        <v>80</v>
      </c>
      <c r="M33" s="8">
        <v>10</v>
      </c>
      <c r="N33" s="72">
        <f>K33*L33*M33*0.95*1.73</f>
        <v>175.30666654931846</v>
      </c>
      <c r="O33" s="8"/>
    </row>
    <row r="34" spans="1:15" ht="15">
      <c r="A34" s="11">
        <v>3</v>
      </c>
      <c r="B34" s="96">
        <v>40945</v>
      </c>
      <c r="C34" s="105" t="s">
        <v>88</v>
      </c>
      <c r="D34" s="76" t="s">
        <v>89</v>
      </c>
      <c r="E34" s="97">
        <v>40945.833333333336</v>
      </c>
      <c r="F34" s="27">
        <v>40946.104166666664</v>
      </c>
      <c r="G34" s="67" t="s">
        <v>90</v>
      </c>
      <c r="H34" s="25">
        <v>40946.104166666664</v>
      </c>
      <c r="I34" s="10">
        <f>H34-F34</f>
        <v>0</v>
      </c>
      <c r="J34" s="9">
        <f>F34-E34</f>
        <v>0.2708333333284827</v>
      </c>
      <c r="K34" s="72">
        <f>J34*24</f>
        <v>6.499999999883585</v>
      </c>
      <c r="L34" s="8">
        <v>80</v>
      </c>
      <c r="M34" s="8">
        <v>10</v>
      </c>
      <c r="N34" s="72">
        <f>K34*L34*M34*0.95*1.73</f>
        <v>8546.199999846936</v>
      </c>
      <c r="O34" s="8"/>
    </row>
    <row r="35" spans="1:15" ht="16.5" customHeight="1">
      <c r="A35" s="11">
        <v>4</v>
      </c>
      <c r="B35" s="96">
        <v>40945</v>
      </c>
      <c r="C35" s="105" t="s">
        <v>57</v>
      </c>
      <c r="D35" s="76" t="s">
        <v>24</v>
      </c>
      <c r="E35" s="97">
        <v>40945.96388888889</v>
      </c>
      <c r="F35" s="27">
        <v>40945.99236111111</v>
      </c>
      <c r="G35" s="43" t="s">
        <v>27</v>
      </c>
      <c r="H35" s="25">
        <v>40945.99236111111</v>
      </c>
      <c r="I35" s="10">
        <f>H35-F35</f>
        <v>0</v>
      </c>
      <c r="J35" s="9">
        <f>F35-E35</f>
        <v>0.028472222220443655</v>
      </c>
      <c r="K35" s="72">
        <f>J35*24</f>
        <v>0.6833333332906477</v>
      </c>
      <c r="L35" s="8">
        <v>80</v>
      </c>
      <c r="M35" s="8">
        <v>10</v>
      </c>
      <c r="N35" s="72">
        <f>K35*L35*M35*0.95*1.73</f>
        <v>898.4466666105436</v>
      </c>
      <c r="O35" s="8"/>
    </row>
    <row r="36" spans="1:15" ht="12.75">
      <c r="A36" s="11"/>
      <c r="B36" s="21"/>
      <c r="C36" s="22"/>
      <c r="D36" s="23"/>
      <c r="E36" s="27"/>
      <c r="F36" s="27"/>
      <c r="G36" s="22"/>
      <c r="H36" s="25"/>
      <c r="I36" s="10"/>
      <c r="J36" s="9"/>
      <c r="K36" s="72"/>
      <c r="L36" s="8"/>
      <c r="M36" s="8"/>
      <c r="N36" s="8"/>
      <c r="O36" s="8"/>
    </row>
    <row r="37" spans="1:15" ht="12.75">
      <c r="A37" s="145" t="s">
        <v>20</v>
      </c>
      <c r="B37" s="146"/>
      <c r="C37" s="22"/>
      <c r="D37" s="23"/>
      <c r="E37" s="27"/>
      <c r="F37" s="19">
        <f>SUM(J32:J36)</f>
        <v>0.3062499999869033</v>
      </c>
      <c r="G37" s="22"/>
      <c r="H37" s="25"/>
      <c r="I37" s="13">
        <f>SUM(I32:I36)</f>
        <v>0</v>
      </c>
      <c r="J37" s="9"/>
      <c r="K37" s="72"/>
      <c r="L37" s="8"/>
      <c r="M37" s="8"/>
      <c r="N37" s="73">
        <f>SUM(N32:N35)</f>
        <v>9663.77999958673</v>
      </c>
      <c r="O37" s="8"/>
    </row>
    <row r="38" spans="1:15" ht="12.75">
      <c r="A38" s="11"/>
      <c r="B38" s="11"/>
      <c r="C38" s="11"/>
      <c r="D38" s="20"/>
      <c r="E38" s="27"/>
      <c r="F38" s="27"/>
      <c r="G38" s="11"/>
      <c r="H38" s="12"/>
      <c r="I38" s="10"/>
      <c r="J38" s="9"/>
      <c r="K38" s="72"/>
      <c r="L38" s="8"/>
      <c r="M38" s="8"/>
      <c r="N38" s="8"/>
      <c r="O38" s="8"/>
    </row>
    <row r="39" spans="1:15" ht="15">
      <c r="A39" s="11"/>
      <c r="B39" s="140" t="s">
        <v>38</v>
      </c>
      <c r="C39" s="141"/>
      <c r="D39" s="141"/>
      <c r="E39" s="141"/>
      <c r="F39" s="141"/>
      <c r="G39" s="141"/>
      <c r="H39" s="141"/>
      <c r="I39" s="142"/>
      <c r="J39" s="9"/>
      <c r="K39" s="72"/>
      <c r="L39" s="8"/>
      <c r="M39" s="8"/>
      <c r="N39" s="8"/>
      <c r="O39" s="8"/>
    </row>
    <row r="40" spans="1:10" ht="12.75">
      <c r="A40" s="143"/>
      <c r="B40" s="144"/>
      <c r="C40" s="144"/>
      <c r="D40" s="144"/>
      <c r="E40" s="144"/>
      <c r="F40" s="144"/>
      <c r="G40" s="144"/>
      <c r="H40" s="144"/>
      <c r="I40" s="144"/>
      <c r="J40" s="144"/>
    </row>
    <row r="41" spans="1:15" s="33" customFormat="1" ht="15">
      <c r="A41" s="22">
        <v>1</v>
      </c>
      <c r="B41" s="36">
        <v>40921</v>
      </c>
      <c r="C41" s="105" t="s">
        <v>66</v>
      </c>
      <c r="D41" s="61" t="s">
        <v>67</v>
      </c>
      <c r="E41" s="77">
        <v>40921.60555555556</v>
      </c>
      <c r="F41" s="40">
        <v>40921.643055555556</v>
      </c>
      <c r="G41" s="52" t="s">
        <v>14</v>
      </c>
      <c r="H41" s="35">
        <v>40921.643055555556</v>
      </c>
      <c r="I41" s="80">
        <f aca="true" t="shared" si="4" ref="I41:I46">H41-F41</f>
        <v>0</v>
      </c>
      <c r="J41" s="81">
        <f aca="true" t="shared" si="5" ref="J41:J46">F41-E41</f>
        <v>0.03749999999854481</v>
      </c>
      <c r="K41" s="82">
        <f aca="true" t="shared" si="6" ref="K41:K46">J41*24</f>
        <v>0.8999999999650754</v>
      </c>
      <c r="L41" s="44">
        <v>160</v>
      </c>
      <c r="M41" s="8">
        <v>10</v>
      </c>
      <c r="N41" s="72">
        <f aca="true" t="shared" si="7" ref="N41:N46">K41*L41*M41*0.95*1.73</f>
        <v>2366.6399999081623</v>
      </c>
      <c r="O41" s="22"/>
    </row>
    <row r="42" spans="1:15" s="33" customFormat="1" ht="15">
      <c r="A42" s="22">
        <v>2</v>
      </c>
      <c r="B42" s="36">
        <v>40939</v>
      </c>
      <c r="C42" s="105" t="s">
        <v>79</v>
      </c>
      <c r="D42" s="76" t="s">
        <v>80</v>
      </c>
      <c r="E42" s="77">
        <v>40939.29861111111</v>
      </c>
      <c r="F42" s="35">
        <v>40939.649305555555</v>
      </c>
      <c r="G42" s="52" t="s">
        <v>14</v>
      </c>
      <c r="H42" s="35">
        <v>40939.649305555555</v>
      </c>
      <c r="I42" s="80">
        <f t="shared" si="4"/>
        <v>0</v>
      </c>
      <c r="J42" s="81">
        <f t="shared" si="5"/>
        <v>0.3506944444452529</v>
      </c>
      <c r="K42" s="82">
        <f t="shared" si="6"/>
        <v>8.41666666668607</v>
      </c>
      <c r="L42" s="44">
        <v>35</v>
      </c>
      <c r="M42" s="8">
        <v>10</v>
      </c>
      <c r="N42" s="72">
        <f t="shared" si="7"/>
        <v>4841.4770833444945</v>
      </c>
      <c r="O42" s="22"/>
    </row>
    <row r="43" spans="1:15" s="33" customFormat="1" ht="19.5" customHeight="1">
      <c r="A43" s="22">
        <v>3</v>
      </c>
      <c r="B43" s="36">
        <v>40959</v>
      </c>
      <c r="C43" s="105" t="s">
        <v>112</v>
      </c>
      <c r="D43" s="76" t="s">
        <v>113</v>
      </c>
      <c r="E43" s="77">
        <v>40959.73819444444</v>
      </c>
      <c r="F43" s="35">
        <v>40959.78472222222</v>
      </c>
      <c r="G43" s="52" t="s">
        <v>14</v>
      </c>
      <c r="H43" s="35">
        <v>40963.57430555556</v>
      </c>
      <c r="I43" s="80">
        <f t="shared" si="4"/>
        <v>3.789583333338669</v>
      </c>
      <c r="J43" s="81">
        <f t="shared" si="5"/>
        <v>0.04652777777664596</v>
      </c>
      <c r="K43" s="82">
        <f t="shared" si="6"/>
        <v>1.116666666639503</v>
      </c>
      <c r="L43" s="44">
        <v>80</v>
      </c>
      <c r="M43" s="8">
        <v>10</v>
      </c>
      <c r="N43" s="72">
        <f t="shared" si="7"/>
        <v>1468.1933332976187</v>
      </c>
      <c r="O43" s="22"/>
    </row>
    <row r="44" spans="1:15" s="33" customFormat="1" ht="15">
      <c r="A44" s="22">
        <v>4</v>
      </c>
      <c r="B44" s="36">
        <v>40962</v>
      </c>
      <c r="C44" s="105" t="s">
        <v>106</v>
      </c>
      <c r="D44" s="76" t="s">
        <v>107</v>
      </c>
      <c r="E44" s="77">
        <v>40962.379166666666</v>
      </c>
      <c r="F44" s="35">
        <v>40962.46388888889</v>
      </c>
      <c r="G44" s="52" t="s">
        <v>14</v>
      </c>
      <c r="H44" s="35">
        <v>40964.604166666664</v>
      </c>
      <c r="I44" s="80">
        <f t="shared" si="4"/>
        <v>2.140277777776646</v>
      </c>
      <c r="J44" s="81">
        <f t="shared" si="5"/>
        <v>0.08472222222189885</v>
      </c>
      <c r="K44" s="82">
        <f t="shared" si="6"/>
        <v>2.0333333333255723</v>
      </c>
      <c r="L44" s="110">
        <v>50</v>
      </c>
      <c r="M44" s="8">
        <v>10</v>
      </c>
      <c r="N44" s="72">
        <f t="shared" si="7"/>
        <v>1670.891666660289</v>
      </c>
      <c r="O44" s="22"/>
    </row>
    <row r="45" spans="1:15" s="33" customFormat="1" ht="15">
      <c r="A45" s="22">
        <v>5</v>
      </c>
      <c r="B45" s="28">
        <v>40967</v>
      </c>
      <c r="C45" s="113" t="s">
        <v>118</v>
      </c>
      <c r="D45" s="95" t="s">
        <v>119</v>
      </c>
      <c r="E45" s="35">
        <v>40967.65625</v>
      </c>
      <c r="F45" s="35">
        <v>40967.67013888889</v>
      </c>
      <c r="G45" s="58" t="s">
        <v>14</v>
      </c>
      <c r="H45" s="35">
        <v>40968.631944444445</v>
      </c>
      <c r="I45" s="80">
        <f t="shared" si="4"/>
        <v>0.9618055555547471</v>
      </c>
      <c r="J45" s="81">
        <f t="shared" si="5"/>
        <v>0.013888888890505768</v>
      </c>
      <c r="K45" s="82">
        <f t="shared" si="6"/>
        <v>0.33333333337213844</v>
      </c>
      <c r="L45" s="44">
        <v>35</v>
      </c>
      <c r="M45" s="8">
        <v>10</v>
      </c>
      <c r="N45" s="72">
        <f t="shared" si="7"/>
        <v>191.74166668898835</v>
      </c>
      <c r="O45" s="22"/>
    </row>
    <row r="46" spans="1:15" s="33" customFormat="1" ht="15">
      <c r="A46" s="22">
        <v>6</v>
      </c>
      <c r="B46" s="36">
        <v>40973</v>
      </c>
      <c r="C46" s="105" t="s">
        <v>129</v>
      </c>
      <c r="D46" s="112" t="s">
        <v>130</v>
      </c>
      <c r="E46" s="35">
        <v>40973.77638888889</v>
      </c>
      <c r="F46" s="35">
        <v>40973.80902777778</v>
      </c>
      <c r="G46" s="52" t="s">
        <v>14</v>
      </c>
      <c r="H46" s="35">
        <v>40975.59027777778</v>
      </c>
      <c r="I46" s="80">
        <f t="shared" si="4"/>
        <v>1.78125</v>
      </c>
      <c r="J46" s="81">
        <f t="shared" si="5"/>
        <v>0.03263888889341615</v>
      </c>
      <c r="K46" s="82">
        <f t="shared" si="6"/>
        <v>0.7833333334419876</v>
      </c>
      <c r="L46" s="44">
        <v>160</v>
      </c>
      <c r="M46" s="8">
        <v>10</v>
      </c>
      <c r="N46" s="72">
        <f t="shared" si="7"/>
        <v>2059.8533336190508</v>
      </c>
      <c r="O46" s="22"/>
    </row>
    <row r="47" spans="1:15" s="33" customFormat="1" ht="12.75">
      <c r="A47" s="22"/>
      <c r="B47" s="28"/>
      <c r="C47" s="114"/>
      <c r="D47" s="29"/>
      <c r="E47" s="35"/>
      <c r="F47" s="35"/>
      <c r="G47" s="34"/>
      <c r="H47" s="35"/>
      <c r="I47" s="10"/>
      <c r="J47" s="9"/>
      <c r="K47" s="73"/>
      <c r="L47" s="22"/>
      <c r="M47" s="22"/>
      <c r="N47" s="22"/>
      <c r="O47" s="22"/>
    </row>
    <row r="48" spans="1:15" s="33" customFormat="1" ht="12.75">
      <c r="A48" s="22"/>
      <c r="B48" s="28"/>
      <c r="C48" s="29"/>
      <c r="D48" s="29"/>
      <c r="E48" s="35"/>
      <c r="F48" s="35"/>
      <c r="G48" s="34"/>
      <c r="H48" s="35"/>
      <c r="I48" s="10"/>
      <c r="J48" s="9"/>
      <c r="K48" s="73"/>
      <c r="L48" s="22"/>
      <c r="M48" s="22"/>
      <c r="N48" s="22"/>
      <c r="O48" s="22"/>
    </row>
    <row r="49" spans="1:15" s="33" customFormat="1" ht="12.75">
      <c r="A49" s="22"/>
      <c r="B49" s="36"/>
      <c r="C49" s="29"/>
      <c r="D49" s="29"/>
      <c r="E49" s="35"/>
      <c r="F49" s="29"/>
      <c r="G49" s="34"/>
      <c r="H49" s="29"/>
      <c r="I49" s="10"/>
      <c r="J49" s="9"/>
      <c r="K49" s="73"/>
      <c r="L49" s="22"/>
      <c r="M49" s="22"/>
      <c r="N49" s="22"/>
      <c r="O49" s="22"/>
    </row>
    <row r="50" spans="1:15" s="33" customFormat="1" ht="12.75">
      <c r="A50" s="145"/>
      <c r="B50" s="146"/>
      <c r="C50" s="29"/>
      <c r="D50" s="29"/>
      <c r="E50" s="35"/>
      <c r="F50" s="19">
        <f>SUM(J41:J49)</f>
        <v>0.5659722222262644</v>
      </c>
      <c r="G50" s="34"/>
      <c r="H50" s="29"/>
      <c r="I50" s="13">
        <f>SUM(I41:I49)</f>
        <v>8.672916666670062</v>
      </c>
      <c r="J50" s="9"/>
      <c r="K50" s="73"/>
      <c r="L50" s="22"/>
      <c r="M50" s="22"/>
      <c r="N50" s="73">
        <f>SUM(N41:N46)</f>
        <v>12598.797083518602</v>
      </c>
      <c r="O50" s="22"/>
    </row>
    <row r="51" spans="1:15" s="33" customFormat="1" ht="12.75">
      <c r="A51" s="22"/>
      <c r="B51" s="34"/>
      <c r="C51" s="29"/>
      <c r="D51" s="34"/>
      <c r="E51" s="34"/>
      <c r="F51" s="29"/>
      <c r="G51" s="30"/>
      <c r="H51" s="29"/>
      <c r="I51" s="29"/>
      <c r="J51" s="9"/>
      <c r="K51" s="73"/>
      <c r="L51" s="22"/>
      <c r="M51" s="22"/>
      <c r="N51" s="22"/>
      <c r="O51" s="22"/>
    </row>
    <row r="52" spans="1:15" s="33" customFormat="1" ht="15">
      <c r="A52" s="22"/>
      <c r="B52" s="140" t="s">
        <v>39</v>
      </c>
      <c r="C52" s="141"/>
      <c r="D52" s="141"/>
      <c r="E52" s="141"/>
      <c r="F52" s="141"/>
      <c r="G52" s="141"/>
      <c r="H52" s="141"/>
      <c r="I52" s="142"/>
      <c r="J52" s="9"/>
      <c r="K52" s="73"/>
      <c r="L52" s="22"/>
      <c r="M52" s="22"/>
      <c r="N52" s="22"/>
      <c r="O52" s="22"/>
    </row>
    <row r="53" spans="1:11" s="33" customFormat="1" ht="12.75">
      <c r="A53" s="22"/>
      <c r="B53" s="143"/>
      <c r="C53" s="144"/>
      <c r="D53" s="144"/>
      <c r="E53" s="144"/>
      <c r="F53" s="144"/>
      <c r="G53" s="144"/>
      <c r="H53" s="144"/>
      <c r="I53" s="144"/>
      <c r="J53" s="144"/>
      <c r="K53" s="74"/>
    </row>
    <row r="54" spans="1:15" s="33" customFormat="1" ht="18.75" customHeight="1">
      <c r="A54" s="22">
        <v>1</v>
      </c>
      <c r="B54" s="36">
        <v>40912</v>
      </c>
      <c r="C54" s="105" t="s">
        <v>42</v>
      </c>
      <c r="D54" s="76" t="s">
        <v>24</v>
      </c>
      <c r="E54" s="83">
        <v>40912.46875</v>
      </c>
      <c r="F54" s="84">
        <v>40912.51388888889</v>
      </c>
      <c r="G54" s="120" t="s">
        <v>52</v>
      </c>
      <c r="H54" s="77">
        <v>40912.51388888889</v>
      </c>
      <c r="I54" s="10">
        <f aca="true" t="shared" si="8" ref="I54:I63">H54-F54</f>
        <v>0</v>
      </c>
      <c r="J54" s="9">
        <f aca="true" t="shared" si="9" ref="J54:J63">F54-E54</f>
        <v>0.04513888889050577</v>
      </c>
      <c r="K54" s="72">
        <f>J54*24</f>
        <v>1.0833333333721384</v>
      </c>
      <c r="L54" s="22">
        <v>80</v>
      </c>
      <c r="M54" s="22">
        <v>10</v>
      </c>
      <c r="N54" s="72">
        <f>K54*L54*M54*0.95*1.73</f>
        <v>1424.3666667176876</v>
      </c>
      <c r="O54" s="22"/>
    </row>
    <row r="55" spans="1:15" s="33" customFormat="1" ht="15">
      <c r="A55" s="22">
        <v>2</v>
      </c>
      <c r="B55" s="36">
        <v>40914</v>
      </c>
      <c r="C55" s="109" t="s">
        <v>43</v>
      </c>
      <c r="D55" s="91" t="s">
        <v>44</v>
      </c>
      <c r="E55" s="83">
        <v>40914.75833333333</v>
      </c>
      <c r="F55" s="84">
        <v>40914.88888888889</v>
      </c>
      <c r="G55" s="120" t="s">
        <v>53</v>
      </c>
      <c r="H55" s="77">
        <v>40915.51388888889</v>
      </c>
      <c r="I55" s="10">
        <f t="shared" si="8"/>
        <v>0.625</v>
      </c>
      <c r="J55" s="9">
        <f t="shared" si="9"/>
        <v>0.1305555555591127</v>
      </c>
      <c r="K55" s="72">
        <f aca="true" t="shared" si="10" ref="K55:K63">J55*24</f>
        <v>3.1333333334187046</v>
      </c>
      <c r="L55" s="22">
        <v>80</v>
      </c>
      <c r="M55" s="22">
        <v>10</v>
      </c>
      <c r="N55" s="72">
        <f aca="true" t="shared" si="11" ref="N55:N63">K55*L55*M55*0.95*1.73</f>
        <v>4119.706666778913</v>
      </c>
      <c r="O55" s="22"/>
    </row>
    <row r="56" spans="1:15" s="33" customFormat="1" ht="27">
      <c r="A56" s="22">
        <v>3</v>
      </c>
      <c r="B56" s="36">
        <v>40933</v>
      </c>
      <c r="C56" s="105" t="s">
        <v>75</v>
      </c>
      <c r="D56" s="76" t="s">
        <v>76</v>
      </c>
      <c r="E56" s="83">
        <v>40933.680555555555</v>
      </c>
      <c r="F56" s="85">
        <v>40933.694444444445</v>
      </c>
      <c r="G56" s="127" t="s">
        <v>14</v>
      </c>
      <c r="H56" s="35">
        <v>40942.708333333336</v>
      </c>
      <c r="I56" s="10">
        <f>H56-F56</f>
        <v>9.013888888890506</v>
      </c>
      <c r="J56" s="9">
        <f t="shared" si="9"/>
        <v>0.013888888890505768</v>
      </c>
      <c r="K56" s="72">
        <f t="shared" si="10"/>
        <v>0.33333333337213844</v>
      </c>
      <c r="L56" s="22">
        <v>80</v>
      </c>
      <c r="M56" s="22">
        <v>10</v>
      </c>
      <c r="N56" s="72">
        <f t="shared" si="11"/>
        <v>438.2666667176876</v>
      </c>
      <c r="O56" s="22"/>
    </row>
    <row r="57" spans="1:15" s="33" customFormat="1" ht="15">
      <c r="A57" s="22">
        <v>4</v>
      </c>
      <c r="B57" s="36">
        <v>40936</v>
      </c>
      <c r="C57" s="105" t="s">
        <v>77</v>
      </c>
      <c r="D57" s="76" t="s">
        <v>78</v>
      </c>
      <c r="E57" s="83">
        <v>40936.282638888886</v>
      </c>
      <c r="F57" s="85">
        <v>40936.444444444445</v>
      </c>
      <c r="G57" s="59" t="s">
        <v>52</v>
      </c>
      <c r="H57" s="35">
        <v>40940.70138888889</v>
      </c>
      <c r="I57" s="10">
        <f t="shared" si="8"/>
        <v>4.256944444445253</v>
      </c>
      <c r="J57" s="9">
        <f t="shared" si="9"/>
        <v>0.1618055555591127</v>
      </c>
      <c r="K57" s="72">
        <f t="shared" si="10"/>
        <v>3.8833333334187046</v>
      </c>
      <c r="L57" s="22">
        <v>80</v>
      </c>
      <c r="M57" s="22">
        <v>10</v>
      </c>
      <c r="N57" s="72">
        <f t="shared" si="11"/>
        <v>5105.806666778913</v>
      </c>
      <c r="O57" s="22"/>
    </row>
    <row r="58" spans="1:15" s="33" customFormat="1" ht="15">
      <c r="A58" s="22">
        <v>5</v>
      </c>
      <c r="B58" s="36">
        <v>40941</v>
      </c>
      <c r="C58" s="105" t="s">
        <v>81</v>
      </c>
      <c r="D58" s="76" t="s">
        <v>82</v>
      </c>
      <c r="E58" s="83">
        <v>40941.319444444445</v>
      </c>
      <c r="F58" s="85">
        <v>40941.368055555555</v>
      </c>
      <c r="G58" s="59" t="s">
        <v>52</v>
      </c>
      <c r="H58" s="35">
        <v>40947.63888888889</v>
      </c>
      <c r="I58" s="10">
        <f t="shared" si="8"/>
        <v>6.270833333335759</v>
      </c>
      <c r="J58" s="9">
        <f t="shared" si="9"/>
        <v>0.04861111110949423</v>
      </c>
      <c r="K58" s="72">
        <f t="shared" si="10"/>
        <v>1.1666666666278616</v>
      </c>
      <c r="L58" s="22">
        <v>80</v>
      </c>
      <c r="M58" s="22">
        <v>10</v>
      </c>
      <c r="N58" s="72">
        <f t="shared" si="11"/>
        <v>1533.9333332823123</v>
      </c>
      <c r="O58" s="22"/>
    </row>
    <row r="59" spans="1:15" s="33" customFormat="1" ht="27">
      <c r="A59" s="22">
        <v>6</v>
      </c>
      <c r="B59" s="36">
        <v>40947</v>
      </c>
      <c r="C59" s="105" t="s">
        <v>75</v>
      </c>
      <c r="D59" s="76" t="s">
        <v>76</v>
      </c>
      <c r="E59" s="83">
        <v>40947.375</v>
      </c>
      <c r="F59" s="85">
        <v>40947.625</v>
      </c>
      <c r="G59" s="59" t="s">
        <v>52</v>
      </c>
      <c r="H59" s="35">
        <v>40949.73611111111</v>
      </c>
      <c r="I59" s="10">
        <f t="shared" si="8"/>
        <v>2.1111111111094942</v>
      </c>
      <c r="J59" s="9">
        <f t="shared" si="9"/>
        <v>0.25</v>
      </c>
      <c r="K59" s="72">
        <f t="shared" si="10"/>
        <v>6</v>
      </c>
      <c r="L59" s="22">
        <v>80</v>
      </c>
      <c r="M59" s="22">
        <v>10</v>
      </c>
      <c r="N59" s="72">
        <f t="shared" si="11"/>
        <v>7888.8</v>
      </c>
      <c r="O59" s="22"/>
    </row>
    <row r="60" spans="1:15" s="33" customFormat="1" ht="27.75">
      <c r="A60" s="22">
        <v>7</v>
      </c>
      <c r="B60" s="36">
        <v>40977</v>
      </c>
      <c r="C60" s="116" t="s">
        <v>131</v>
      </c>
      <c r="D60" s="117" t="s">
        <v>132</v>
      </c>
      <c r="E60" s="84">
        <v>40977.625</v>
      </c>
      <c r="F60" s="85">
        <v>40977.666666666664</v>
      </c>
      <c r="G60" s="59" t="s">
        <v>52</v>
      </c>
      <c r="H60" s="35">
        <v>40977.916666666664</v>
      </c>
      <c r="I60" s="10">
        <f t="shared" si="8"/>
        <v>0.25</v>
      </c>
      <c r="J60" s="9">
        <f t="shared" si="9"/>
        <v>0.04166666666424135</v>
      </c>
      <c r="K60" s="72">
        <f t="shared" si="10"/>
        <v>0.9999999999417923</v>
      </c>
      <c r="L60" s="22">
        <v>80</v>
      </c>
      <c r="M60" s="22">
        <v>10</v>
      </c>
      <c r="N60" s="72">
        <f t="shared" si="11"/>
        <v>1314.7999999234685</v>
      </c>
      <c r="O60" s="22"/>
    </row>
    <row r="61" spans="1:15" s="33" customFormat="1" ht="15">
      <c r="A61" s="22">
        <v>8</v>
      </c>
      <c r="B61" s="36">
        <v>40979</v>
      </c>
      <c r="C61" s="118" t="s">
        <v>133</v>
      </c>
      <c r="D61" s="86" t="s">
        <v>24</v>
      </c>
      <c r="E61" s="84">
        <v>40979.430555555555</v>
      </c>
      <c r="F61" s="85">
        <v>40979.45138888889</v>
      </c>
      <c r="G61" s="59" t="s">
        <v>23</v>
      </c>
      <c r="H61" s="35">
        <v>40979.65277777778</v>
      </c>
      <c r="I61" s="10">
        <f t="shared" si="8"/>
        <v>0.20138888889050577</v>
      </c>
      <c r="J61" s="9">
        <f t="shared" si="9"/>
        <v>0.020833333335758653</v>
      </c>
      <c r="K61" s="72">
        <f t="shared" si="10"/>
        <v>0.5000000000582077</v>
      </c>
      <c r="L61" s="22">
        <v>80</v>
      </c>
      <c r="M61" s="22">
        <v>10</v>
      </c>
      <c r="N61" s="72">
        <f t="shared" si="11"/>
        <v>657.4000000765315</v>
      </c>
      <c r="O61" s="22"/>
    </row>
    <row r="62" spans="1:15" s="33" customFormat="1" ht="15">
      <c r="A62" s="22">
        <v>9</v>
      </c>
      <c r="B62" s="57">
        <v>40989</v>
      </c>
      <c r="C62" s="136" t="s">
        <v>147</v>
      </c>
      <c r="D62" s="137" t="s">
        <v>24</v>
      </c>
      <c r="E62" s="84">
        <v>40989.104166666664</v>
      </c>
      <c r="F62" s="85">
        <v>40989.10902777778</v>
      </c>
      <c r="G62" s="59" t="s">
        <v>148</v>
      </c>
      <c r="H62" s="35">
        <v>40989.10902777778</v>
      </c>
      <c r="I62" s="10">
        <f t="shared" si="8"/>
        <v>0</v>
      </c>
      <c r="J62" s="9">
        <f t="shared" si="9"/>
        <v>0.004861111112404615</v>
      </c>
      <c r="K62" s="72">
        <f t="shared" si="10"/>
        <v>0.11666666669771075</v>
      </c>
      <c r="L62" s="22">
        <v>80</v>
      </c>
      <c r="M62" s="22">
        <v>10</v>
      </c>
      <c r="N62" s="72">
        <f t="shared" si="11"/>
        <v>153.3933333741501</v>
      </c>
      <c r="O62" s="22"/>
    </row>
    <row r="63" spans="1:15" s="33" customFormat="1" ht="15">
      <c r="A63" s="22">
        <v>10</v>
      </c>
      <c r="B63" s="36">
        <v>40992</v>
      </c>
      <c r="C63" s="107" t="s">
        <v>151</v>
      </c>
      <c r="D63" s="107" t="s">
        <v>152</v>
      </c>
      <c r="E63" s="83">
        <v>40992.854166666664</v>
      </c>
      <c r="F63" s="85">
        <v>40992.868055555555</v>
      </c>
      <c r="G63" s="53" t="s">
        <v>14</v>
      </c>
      <c r="H63" s="35">
        <v>40992.96875</v>
      </c>
      <c r="I63" s="10">
        <f t="shared" si="8"/>
        <v>0.10069444444525288</v>
      </c>
      <c r="J63" s="9">
        <f t="shared" si="9"/>
        <v>0.013888888890505768</v>
      </c>
      <c r="K63" s="72">
        <f t="shared" si="10"/>
        <v>0.33333333337213844</v>
      </c>
      <c r="L63" s="22">
        <v>80</v>
      </c>
      <c r="M63" s="22">
        <v>10</v>
      </c>
      <c r="N63" s="72">
        <f t="shared" si="11"/>
        <v>438.2666667176876</v>
      </c>
      <c r="O63" s="22"/>
    </row>
    <row r="64" spans="1:15" s="33" customFormat="1" ht="15">
      <c r="A64" s="22"/>
      <c r="B64" s="28"/>
      <c r="C64" s="138"/>
      <c r="D64" s="139"/>
      <c r="E64" s="37"/>
      <c r="F64" s="35"/>
      <c r="G64" s="53"/>
      <c r="H64" s="35"/>
      <c r="I64" s="10"/>
      <c r="J64" s="9"/>
      <c r="K64" s="73"/>
      <c r="L64" s="22"/>
      <c r="M64" s="22"/>
      <c r="N64" s="22"/>
      <c r="O64" s="22"/>
    </row>
    <row r="65" spans="1:15" s="33" customFormat="1" ht="15">
      <c r="A65" s="22"/>
      <c r="B65" s="28"/>
      <c r="C65" s="51"/>
      <c r="D65" s="51"/>
      <c r="E65" s="37"/>
      <c r="F65" s="35"/>
      <c r="G65" s="53"/>
      <c r="H65" s="35"/>
      <c r="I65" s="10"/>
      <c r="J65" s="9"/>
      <c r="K65" s="73"/>
      <c r="L65" s="22"/>
      <c r="M65" s="22"/>
      <c r="N65" s="22"/>
      <c r="O65" s="22"/>
    </row>
    <row r="66" spans="1:15" s="33" customFormat="1" ht="12.75">
      <c r="A66" s="145" t="s">
        <v>19</v>
      </c>
      <c r="B66" s="146"/>
      <c r="C66" s="34"/>
      <c r="D66" s="29"/>
      <c r="E66" s="37"/>
      <c r="F66" s="19">
        <f>SUM(J54:J63)</f>
        <v>0.7312500000116415</v>
      </c>
      <c r="G66" s="30"/>
      <c r="H66" s="29"/>
      <c r="I66" s="13">
        <f>SUM(I54:I63)</f>
        <v>22.82986111111677</v>
      </c>
      <c r="J66" s="9"/>
      <c r="K66" s="73"/>
      <c r="L66" s="22"/>
      <c r="M66" s="22"/>
      <c r="N66" s="73">
        <f>SUM(N54:N63)</f>
        <v>23074.74000036735</v>
      </c>
      <c r="O66" s="22"/>
    </row>
    <row r="67" spans="1:15" s="33" customFormat="1" ht="12.75">
      <c r="A67" s="22"/>
      <c r="B67" s="34"/>
      <c r="C67" s="34"/>
      <c r="D67" s="29"/>
      <c r="E67" s="34"/>
      <c r="F67" s="29"/>
      <c r="G67" s="30"/>
      <c r="H67" s="29"/>
      <c r="I67" s="10"/>
      <c r="J67" s="9"/>
      <c r="K67" s="73"/>
      <c r="L67" s="22"/>
      <c r="M67" s="22"/>
      <c r="N67" s="22"/>
      <c r="O67" s="22"/>
    </row>
    <row r="68" spans="1:15" s="33" customFormat="1" ht="15">
      <c r="A68" s="88"/>
      <c r="B68" s="89"/>
      <c r="C68" s="90"/>
      <c r="D68" s="64" t="s">
        <v>40</v>
      </c>
      <c r="E68" s="65"/>
      <c r="F68" s="65"/>
      <c r="G68" s="65"/>
      <c r="H68" s="65"/>
      <c r="I68" s="66"/>
      <c r="J68" s="9"/>
      <c r="K68" s="73"/>
      <c r="L68" s="22"/>
      <c r="M68" s="22"/>
      <c r="N68" s="22"/>
      <c r="O68" s="22"/>
    </row>
    <row r="69" spans="1:11" s="33" customFormat="1" ht="12.75">
      <c r="A69" s="22"/>
      <c r="B69" s="148"/>
      <c r="C69" s="149"/>
      <c r="D69" s="149"/>
      <c r="E69" s="149"/>
      <c r="F69" s="149"/>
      <c r="G69" s="149"/>
      <c r="H69" s="149"/>
      <c r="I69" s="149"/>
      <c r="J69" s="149"/>
      <c r="K69" s="74"/>
    </row>
    <row r="70" spans="1:15" s="33" customFormat="1" ht="15">
      <c r="A70" s="22">
        <v>1</v>
      </c>
      <c r="B70" s="36">
        <v>40909</v>
      </c>
      <c r="C70" s="105" t="s">
        <v>48</v>
      </c>
      <c r="D70" s="76" t="s">
        <v>24</v>
      </c>
      <c r="E70" s="79">
        <v>40909.708333333336</v>
      </c>
      <c r="F70" s="37">
        <v>40909.71527777778</v>
      </c>
      <c r="G70" s="78" t="s">
        <v>155</v>
      </c>
      <c r="H70" s="77">
        <v>40909.71875</v>
      </c>
      <c r="I70" s="10">
        <f aca="true" t="shared" si="12" ref="I70:I82">H70-F70</f>
        <v>0.0034722222189884633</v>
      </c>
      <c r="J70" s="9">
        <f aca="true" t="shared" si="13" ref="J70:J82">F70-E70</f>
        <v>0.006944444445252884</v>
      </c>
      <c r="K70" s="72">
        <f>J70*24</f>
        <v>0.16666666668606922</v>
      </c>
      <c r="L70" s="8">
        <v>80</v>
      </c>
      <c r="M70" s="8">
        <v>10</v>
      </c>
      <c r="N70" s="72">
        <f>K70*L70*M70*0.95*1.73</f>
        <v>219.1333333588438</v>
      </c>
      <c r="O70" s="22"/>
    </row>
    <row r="71" spans="1:15" s="33" customFormat="1" ht="30.75">
      <c r="A71" s="22">
        <v>2</v>
      </c>
      <c r="B71" s="36">
        <v>40911</v>
      </c>
      <c r="C71" s="105" t="s">
        <v>48</v>
      </c>
      <c r="D71" s="76" t="s">
        <v>24</v>
      </c>
      <c r="E71" s="79">
        <v>40911.135416666664</v>
      </c>
      <c r="F71" s="37">
        <v>40911.15277777778</v>
      </c>
      <c r="G71" s="78" t="s">
        <v>50</v>
      </c>
      <c r="H71" s="77">
        <v>40911.15277777778</v>
      </c>
      <c r="I71" s="10">
        <f t="shared" si="12"/>
        <v>0</v>
      </c>
      <c r="J71" s="9">
        <f t="shared" si="13"/>
        <v>0.01736111111677019</v>
      </c>
      <c r="K71" s="72">
        <f aca="true" t="shared" si="14" ref="K71:K82">J71*24</f>
        <v>0.41666666680248454</v>
      </c>
      <c r="L71" s="8">
        <v>80</v>
      </c>
      <c r="M71" s="8">
        <v>10</v>
      </c>
      <c r="N71" s="72">
        <f aca="true" t="shared" si="15" ref="N71:N82">K71*L71*M71*0.95*1.73</f>
        <v>547.8333335119066</v>
      </c>
      <c r="O71" s="22"/>
    </row>
    <row r="72" spans="1:15" s="33" customFormat="1" ht="15">
      <c r="A72" s="22">
        <v>3</v>
      </c>
      <c r="B72" s="36">
        <v>40912</v>
      </c>
      <c r="C72" s="105" t="s">
        <v>49</v>
      </c>
      <c r="D72" s="76" t="s">
        <v>24</v>
      </c>
      <c r="E72" s="79">
        <v>40912.81875</v>
      </c>
      <c r="F72" s="37">
        <v>40912.82916666667</v>
      </c>
      <c r="G72" s="78" t="s">
        <v>51</v>
      </c>
      <c r="H72" s="77">
        <v>40912.82916666667</v>
      </c>
      <c r="I72" s="10">
        <f t="shared" si="12"/>
        <v>0</v>
      </c>
      <c r="J72" s="9">
        <f t="shared" si="13"/>
        <v>0.010416666671517305</v>
      </c>
      <c r="K72" s="72">
        <f t="shared" si="14"/>
        <v>0.2500000001164153</v>
      </c>
      <c r="L72" s="8">
        <v>80</v>
      </c>
      <c r="M72" s="8">
        <v>10</v>
      </c>
      <c r="N72" s="72">
        <f t="shared" si="15"/>
        <v>328.7000001530629</v>
      </c>
      <c r="O72" s="22"/>
    </row>
    <row r="73" spans="1:15" s="33" customFormat="1" ht="15">
      <c r="A73" s="22">
        <v>4</v>
      </c>
      <c r="B73" s="36">
        <v>40922</v>
      </c>
      <c r="C73" s="93" t="s">
        <v>68</v>
      </c>
      <c r="D73" s="94" t="s">
        <v>24</v>
      </c>
      <c r="E73" s="37">
        <v>40922.09583333333</v>
      </c>
      <c r="F73" s="37">
        <v>40922.10625</v>
      </c>
      <c r="G73" s="62" t="s">
        <v>69</v>
      </c>
      <c r="H73" s="77">
        <v>40922.10625</v>
      </c>
      <c r="I73" s="10">
        <f t="shared" si="12"/>
        <v>0</v>
      </c>
      <c r="J73" s="9">
        <f t="shared" si="13"/>
        <v>0.010416666664241347</v>
      </c>
      <c r="K73" s="72">
        <f t="shared" si="14"/>
        <v>0.24999999994179234</v>
      </c>
      <c r="L73" s="8">
        <v>80</v>
      </c>
      <c r="M73" s="8">
        <v>10</v>
      </c>
      <c r="N73" s="72">
        <f t="shared" si="15"/>
        <v>328.69999992346857</v>
      </c>
      <c r="O73" s="22"/>
    </row>
    <row r="74" spans="1:15" s="33" customFormat="1" ht="15">
      <c r="A74" s="22">
        <v>5</v>
      </c>
      <c r="B74" s="36">
        <v>40930</v>
      </c>
      <c r="C74" s="105" t="s">
        <v>70</v>
      </c>
      <c r="D74" s="76" t="s">
        <v>71</v>
      </c>
      <c r="E74" s="79">
        <v>40930.53888888889</v>
      </c>
      <c r="F74" s="35">
        <v>40930.631944444445</v>
      </c>
      <c r="G74" s="53" t="s">
        <v>72</v>
      </c>
      <c r="H74" s="35">
        <v>40930.631944444445</v>
      </c>
      <c r="I74" s="10">
        <f t="shared" si="12"/>
        <v>0</v>
      </c>
      <c r="J74" s="9">
        <f t="shared" si="13"/>
        <v>0.09305555555329192</v>
      </c>
      <c r="K74" s="72">
        <f t="shared" si="14"/>
        <v>2.233333333279006</v>
      </c>
      <c r="L74" s="8">
        <v>80</v>
      </c>
      <c r="M74" s="8">
        <v>10</v>
      </c>
      <c r="N74" s="72">
        <f t="shared" si="15"/>
        <v>2936.3866665952373</v>
      </c>
      <c r="O74" s="22"/>
    </row>
    <row r="75" spans="1:15" s="41" customFormat="1" ht="27">
      <c r="A75" s="44">
        <v>6</v>
      </c>
      <c r="B75" s="36">
        <v>40932</v>
      </c>
      <c r="C75" s="105" t="s">
        <v>73</v>
      </c>
      <c r="D75" s="76" t="s">
        <v>74</v>
      </c>
      <c r="E75" s="79">
        <v>40932.842361111114</v>
      </c>
      <c r="F75" s="35">
        <v>40932.94930555556</v>
      </c>
      <c r="G75" s="53" t="s">
        <v>14</v>
      </c>
      <c r="H75" s="35">
        <v>40958.743055555555</v>
      </c>
      <c r="I75" s="10">
        <f t="shared" si="12"/>
        <v>25.79374999999709</v>
      </c>
      <c r="J75" s="9">
        <f t="shared" si="13"/>
        <v>0.10694444444379769</v>
      </c>
      <c r="K75" s="72">
        <f t="shared" si="14"/>
        <v>2.5666666666511446</v>
      </c>
      <c r="L75" s="8">
        <v>80</v>
      </c>
      <c r="M75" s="8">
        <v>6</v>
      </c>
      <c r="N75" s="72">
        <f t="shared" si="15"/>
        <v>2024.791999987755</v>
      </c>
      <c r="O75" s="44"/>
    </row>
    <row r="76" spans="1:15" s="41" customFormat="1" ht="15">
      <c r="A76" s="44">
        <v>7</v>
      </c>
      <c r="B76" s="39">
        <v>40952</v>
      </c>
      <c r="C76" s="105" t="s">
        <v>97</v>
      </c>
      <c r="D76" s="76" t="s">
        <v>98</v>
      </c>
      <c r="E76" s="92">
        <v>40952.60763888889</v>
      </c>
      <c r="F76" s="40">
        <v>40952.62847222222</v>
      </c>
      <c r="G76" s="55" t="s">
        <v>23</v>
      </c>
      <c r="H76" s="40">
        <v>40952.711805555555</v>
      </c>
      <c r="I76" s="10">
        <f t="shared" si="12"/>
        <v>0.08333333333575865</v>
      </c>
      <c r="J76" s="9">
        <f t="shared" si="13"/>
        <v>0.020833333328482695</v>
      </c>
      <c r="K76" s="72">
        <f t="shared" si="14"/>
        <v>0.4999999998835847</v>
      </c>
      <c r="L76" s="8">
        <v>80</v>
      </c>
      <c r="M76" s="8">
        <v>10</v>
      </c>
      <c r="N76" s="72">
        <f t="shared" si="15"/>
        <v>657.3999998469371</v>
      </c>
      <c r="O76" s="44"/>
    </row>
    <row r="77" spans="1:15" s="33" customFormat="1" ht="15">
      <c r="A77" s="22">
        <v>8</v>
      </c>
      <c r="B77" s="36">
        <v>40953</v>
      </c>
      <c r="C77" s="105" t="s">
        <v>99</v>
      </c>
      <c r="D77" s="76" t="s">
        <v>100</v>
      </c>
      <c r="E77" s="79">
        <v>40953.75208333333</v>
      </c>
      <c r="F77" s="35">
        <v>40953.84930555556</v>
      </c>
      <c r="G77" s="53" t="s">
        <v>101</v>
      </c>
      <c r="H77" s="40">
        <v>40953.84930555556</v>
      </c>
      <c r="I77" s="10">
        <f t="shared" si="12"/>
        <v>0</v>
      </c>
      <c r="J77" s="9">
        <f t="shared" si="13"/>
        <v>0.09722222222626442</v>
      </c>
      <c r="K77" s="72">
        <f t="shared" si="14"/>
        <v>2.333333333430346</v>
      </c>
      <c r="L77" s="8">
        <v>80</v>
      </c>
      <c r="M77" s="8">
        <v>10</v>
      </c>
      <c r="N77" s="72">
        <f t="shared" si="15"/>
        <v>3067.866666794219</v>
      </c>
      <c r="O77" s="22"/>
    </row>
    <row r="78" spans="1:15" s="33" customFormat="1" ht="27.75" customHeight="1">
      <c r="A78" s="22">
        <v>9</v>
      </c>
      <c r="B78" s="36">
        <v>40961</v>
      </c>
      <c r="C78" s="105" t="s">
        <v>110</v>
      </c>
      <c r="D78" s="76" t="s">
        <v>111</v>
      </c>
      <c r="E78" s="79">
        <v>40961.99652777778</v>
      </c>
      <c r="F78" s="115">
        <v>40962.041666666664</v>
      </c>
      <c r="G78" s="56" t="s">
        <v>14</v>
      </c>
      <c r="H78" s="40">
        <v>40969.72222222222</v>
      </c>
      <c r="I78" s="10">
        <f t="shared" si="12"/>
        <v>7.680555555554747</v>
      </c>
      <c r="J78" s="9">
        <f t="shared" si="13"/>
        <v>0.04513888888322981</v>
      </c>
      <c r="K78" s="72">
        <f t="shared" si="14"/>
        <v>1.0833333331975155</v>
      </c>
      <c r="L78" s="8">
        <v>80</v>
      </c>
      <c r="M78" s="8">
        <v>10</v>
      </c>
      <c r="N78" s="72">
        <f t="shared" si="15"/>
        <v>1424.3666664880934</v>
      </c>
      <c r="O78" s="22"/>
    </row>
    <row r="79" spans="1:15" s="33" customFormat="1" ht="15">
      <c r="A79" s="22">
        <v>10</v>
      </c>
      <c r="B79" s="36">
        <v>40971</v>
      </c>
      <c r="C79" s="93" t="s">
        <v>127</v>
      </c>
      <c r="D79" s="95" t="s">
        <v>126</v>
      </c>
      <c r="E79" s="37">
        <v>40971.80486111111</v>
      </c>
      <c r="F79" s="35">
        <v>40971.81597222222</v>
      </c>
      <c r="G79" s="53" t="s">
        <v>14</v>
      </c>
      <c r="H79" s="35">
        <v>40982.80694444444</v>
      </c>
      <c r="I79" s="10">
        <f t="shared" si="12"/>
        <v>10.990972222221899</v>
      </c>
      <c r="J79" s="9">
        <f t="shared" si="13"/>
        <v>0.011111111110949423</v>
      </c>
      <c r="K79" s="72">
        <f t="shared" si="14"/>
        <v>0.26666666666278616</v>
      </c>
      <c r="L79" s="8">
        <v>80</v>
      </c>
      <c r="M79" s="8">
        <v>10</v>
      </c>
      <c r="N79" s="72">
        <f t="shared" si="15"/>
        <v>350.61333332823125</v>
      </c>
      <c r="O79" s="22"/>
    </row>
    <row r="80" spans="1:15" s="33" customFormat="1" ht="15">
      <c r="A80" s="22">
        <v>11</v>
      </c>
      <c r="B80" s="36">
        <v>40971</v>
      </c>
      <c r="C80" s="105" t="s">
        <v>99</v>
      </c>
      <c r="D80" s="112" t="s">
        <v>24</v>
      </c>
      <c r="E80" s="37">
        <v>40971.986805555556</v>
      </c>
      <c r="F80" s="35">
        <v>40972.01388888889</v>
      </c>
      <c r="G80" s="53" t="s">
        <v>101</v>
      </c>
      <c r="H80" s="35">
        <v>40972.09305555555</v>
      </c>
      <c r="I80" s="10">
        <f t="shared" si="12"/>
        <v>0.07916666666278616</v>
      </c>
      <c r="J80" s="9">
        <f t="shared" si="13"/>
        <v>0.02708333333430346</v>
      </c>
      <c r="K80" s="72">
        <f t="shared" si="14"/>
        <v>0.6500000000232831</v>
      </c>
      <c r="L80" s="8">
        <v>80</v>
      </c>
      <c r="M80" s="8">
        <v>10</v>
      </c>
      <c r="N80" s="72">
        <f t="shared" si="15"/>
        <v>854.6200000306126</v>
      </c>
      <c r="O80" s="22"/>
    </row>
    <row r="81" spans="1:15" s="33" customFormat="1" ht="15">
      <c r="A81" s="22">
        <v>12</v>
      </c>
      <c r="B81" s="36">
        <v>40972</v>
      </c>
      <c r="C81" s="109" t="s">
        <v>49</v>
      </c>
      <c r="D81" s="124" t="s">
        <v>128</v>
      </c>
      <c r="E81" s="37">
        <v>40972.84375</v>
      </c>
      <c r="F81" s="35">
        <v>40972.930555555555</v>
      </c>
      <c r="G81" s="53" t="s">
        <v>14</v>
      </c>
      <c r="H81" s="35">
        <v>40984.663194444445</v>
      </c>
      <c r="I81" s="10">
        <f t="shared" si="12"/>
        <v>11.732638888890506</v>
      </c>
      <c r="J81" s="9">
        <f t="shared" si="13"/>
        <v>0.08680555555474712</v>
      </c>
      <c r="K81" s="72">
        <f t="shared" si="14"/>
        <v>2.083333333313931</v>
      </c>
      <c r="L81" s="8">
        <v>80</v>
      </c>
      <c r="M81" s="8">
        <v>10</v>
      </c>
      <c r="N81" s="72">
        <f t="shared" si="15"/>
        <v>2739.166666641156</v>
      </c>
      <c r="O81" s="22"/>
    </row>
    <row r="82" spans="1:15" s="33" customFormat="1" ht="15">
      <c r="A82" s="22">
        <v>13</v>
      </c>
      <c r="B82" s="36">
        <v>40987</v>
      </c>
      <c r="C82" s="107" t="s">
        <v>99</v>
      </c>
      <c r="D82" s="107" t="s">
        <v>24</v>
      </c>
      <c r="E82" s="79">
        <v>40987.72708333333</v>
      </c>
      <c r="F82" s="35">
        <v>40987.791666666664</v>
      </c>
      <c r="G82" s="53" t="s">
        <v>145</v>
      </c>
      <c r="H82" s="35">
        <v>40987.791666666664</v>
      </c>
      <c r="I82" s="10">
        <f t="shared" si="12"/>
        <v>0</v>
      </c>
      <c r="J82" s="9">
        <f t="shared" si="13"/>
        <v>0.06458333333284827</v>
      </c>
      <c r="K82" s="72">
        <f t="shared" si="14"/>
        <v>1.5499999999883585</v>
      </c>
      <c r="L82" s="8">
        <v>80</v>
      </c>
      <c r="M82" s="8">
        <v>10</v>
      </c>
      <c r="N82" s="72">
        <f t="shared" si="15"/>
        <v>2037.9399999846937</v>
      </c>
      <c r="O82" s="22"/>
    </row>
    <row r="83" spans="1:15" s="33" customFormat="1" ht="12.75">
      <c r="A83" s="22"/>
      <c r="B83" s="36"/>
      <c r="C83" s="34"/>
      <c r="D83" s="29"/>
      <c r="E83" s="37"/>
      <c r="F83" s="19"/>
      <c r="G83" s="30"/>
      <c r="H83" s="29"/>
      <c r="I83" s="13"/>
      <c r="J83" s="9"/>
      <c r="K83" s="73"/>
      <c r="L83" s="22"/>
      <c r="M83" s="22"/>
      <c r="N83" s="22"/>
      <c r="O83" s="22"/>
    </row>
    <row r="84" spans="1:15" s="33" customFormat="1" ht="12.75">
      <c r="A84" s="145" t="s">
        <v>18</v>
      </c>
      <c r="B84" s="146"/>
      <c r="C84" s="34"/>
      <c r="D84" s="29"/>
      <c r="E84" s="37"/>
      <c r="F84" s="19">
        <f>SUM(J70:J82)</f>
        <v>0.5979166666656965</v>
      </c>
      <c r="G84" s="30"/>
      <c r="H84" s="29"/>
      <c r="I84" s="13">
        <f>SUM(I70:I82)</f>
        <v>56.363888888881775</v>
      </c>
      <c r="J84" s="9"/>
      <c r="K84" s="73"/>
      <c r="L84" s="22"/>
      <c r="M84" s="22"/>
      <c r="N84" s="73">
        <f>SUM(N70:N82)</f>
        <v>17517.518666644217</v>
      </c>
      <c r="O84" s="22"/>
    </row>
    <row r="85" spans="1:15" s="33" customFormat="1" ht="12.75">
      <c r="A85" s="22"/>
      <c r="B85" s="34"/>
      <c r="C85" s="34"/>
      <c r="D85" s="29"/>
      <c r="E85" s="34"/>
      <c r="F85" s="29"/>
      <c r="G85" s="30"/>
      <c r="H85" s="29"/>
      <c r="I85" s="10"/>
      <c r="J85" s="9"/>
      <c r="K85" s="73"/>
      <c r="L85" s="22"/>
      <c r="M85" s="22"/>
      <c r="N85" s="22"/>
      <c r="O85" s="22"/>
    </row>
    <row r="86" spans="1:15" s="33" customFormat="1" ht="15">
      <c r="A86" s="22"/>
      <c r="B86" s="140" t="s">
        <v>41</v>
      </c>
      <c r="C86" s="141"/>
      <c r="D86" s="141"/>
      <c r="E86" s="141"/>
      <c r="F86" s="141"/>
      <c r="G86" s="141"/>
      <c r="H86" s="141"/>
      <c r="I86" s="142"/>
      <c r="J86" s="9"/>
      <c r="K86" s="73"/>
      <c r="L86" s="22"/>
      <c r="M86" s="22"/>
      <c r="N86" s="22"/>
      <c r="O86" s="22"/>
    </row>
    <row r="87" spans="1:13" s="33" customFormat="1" ht="12.75">
      <c r="A87" s="22"/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</row>
    <row r="88" spans="1:15" s="33" customFormat="1" ht="15">
      <c r="A88" s="22">
        <v>1</v>
      </c>
      <c r="B88" s="36">
        <v>40909</v>
      </c>
      <c r="C88" s="120" t="s">
        <v>45</v>
      </c>
      <c r="D88" s="120" t="s">
        <v>46</v>
      </c>
      <c r="E88" s="79">
        <v>40909.56736111111</v>
      </c>
      <c r="F88" s="37">
        <v>40909.57083333333</v>
      </c>
      <c r="G88" s="120" t="s">
        <v>54</v>
      </c>
      <c r="H88" s="77">
        <v>40909.57083333333</v>
      </c>
      <c r="I88" s="10">
        <f aca="true" t="shared" si="16" ref="I88:I98">H88-F88</f>
        <v>0</v>
      </c>
      <c r="J88" s="9">
        <f aca="true" t="shared" si="17" ref="J88:J98">F88-E88</f>
        <v>0.0034722222189884633</v>
      </c>
      <c r="K88" s="72">
        <f aca="true" t="shared" si="18" ref="K88:K98">J88*24</f>
        <v>0.08333333325572312</v>
      </c>
      <c r="L88" s="8">
        <v>80</v>
      </c>
      <c r="M88" s="8">
        <v>10</v>
      </c>
      <c r="N88" s="72">
        <f aca="true" t="shared" si="19" ref="N88:N98">K88*L88*M88*0.95*1.73</f>
        <v>109.56666656462475</v>
      </c>
      <c r="O88" s="22"/>
    </row>
    <row r="89" spans="1:15" s="33" customFormat="1" ht="30.75">
      <c r="A89" s="22">
        <v>2</v>
      </c>
      <c r="B89" s="36">
        <v>40915</v>
      </c>
      <c r="C89" s="120" t="s">
        <v>45</v>
      </c>
      <c r="D89" s="78" t="s">
        <v>47</v>
      </c>
      <c r="E89" s="79">
        <v>40915.25833333333</v>
      </c>
      <c r="F89" s="37">
        <v>40915.458333333336</v>
      </c>
      <c r="G89" s="120" t="s">
        <v>55</v>
      </c>
      <c r="H89" s="77">
        <v>40915.458333333336</v>
      </c>
      <c r="I89" s="10">
        <f t="shared" si="16"/>
        <v>0</v>
      </c>
      <c r="J89" s="9">
        <f t="shared" si="17"/>
        <v>0.20000000000436557</v>
      </c>
      <c r="K89" s="72">
        <f t="shared" si="18"/>
        <v>4.800000000104774</v>
      </c>
      <c r="L89" s="8">
        <v>80</v>
      </c>
      <c r="M89" s="8">
        <v>10</v>
      </c>
      <c r="N89" s="72">
        <f t="shared" si="19"/>
        <v>6311.040000137757</v>
      </c>
      <c r="O89" s="22"/>
    </row>
    <row r="90" spans="1:15" s="33" customFormat="1" ht="15">
      <c r="A90" s="22">
        <v>3</v>
      </c>
      <c r="B90" s="36">
        <v>40941</v>
      </c>
      <c r="C90" s="120" t="s">
        <v>83</v>
      </c>
      <c r="D90" s="120" t="s">
        <v>84</v>
      </c>
      <c r="E90" s="79">
        <v>40941.583333333336</v>
      </c>
      <c r="F90" s="37">
        <v>40941.674305555556</v>
      </c>
      <c r="G90" s="61" t="s">
        <v>85</v>
      </c>
      <c r="H90" s="77">
        <v>40941.674305555556</v>
      </c>
      <c r="I90" s="10">
        <f t="shared" si="16"/>
        <v>0</v>
      </c>
      <c r="J90" s="9">
        <f t="shared" si="17"/>
        <v>0.09097222222044365</v>
      </c>
      <c r="K90" s="72">
        <f t="shared" si="18"/>
        <v>2.1833333332906477</v>
      </c>
      <c r="L90" s="8">
        <v>80</v>
      </c>
      <c r="M90" s="8">
        <v>10</v>
      </c>
      <c r="N90" s="72">
        <f t="shared" si="19"/>
        <v>2870.6466666105434</v>
      </c>
      <c r="O90" s="22"/>
    </row>
    <row r="91" spans="1:15" s="33" customFormat="1" ht="15">
      <c r="A91" s="22">
        <v>4</v>
      </c>
      <c r="B91" s="36">
        <v>40943</v>
      </c>
      <c r="C91" s="86" t="s">
        <v>86</v>
      </c>
      <c r="D91" s="86" t="s">
        <v>87</v>
      </c>
      <c r="E91" s="79">
        <v>40943.333333333336</v>
      </c>
      <c r="F91" s="35">
        <v>40943.4375</v>
      </c>
      <c r="G91" s="59" t="s">
        <v>23</v>
      </c>
      <c r="H91" s="35">
        <v>40943.4375</v>
      </c>
      <c r="I91" s="10">
        <f t="shared" si="16"/>
        <v>0</v>
      </c>
      <c r="J91" s="9">
        <f t="shared" si="17"/>
        <v>0.10416666666424135</v>
      </c>
      <c r="K91" s="72">
        <f t="shared" si="18"/>
        <v>2.4999999999417923</v>
      </c>
      <c r="L91" s="8">
        <v>80</v>
      </c>
      <c r="M91" s="8">
        <v>10</v>
      </c>
      <c r="N91" s="72">
        <f t="shared" si="19"/>
        <v>3286.9999999234687</v>
      </c>
      <c r="O91" s="22"/>
    </row>
    <row r="92" spans="1:15" s="33" customFormat="1" ht="15">
      <c r="A92" s="22">
        <v>5</v>
      </c>
      <c r="B92" s="36">
        <v>40950</v>
      </c>
      <c r="C92" s="86" t="s">
        <v>93</v>
      </c>
      <c r="D92" s="86" t="s">
        <v>94</v>
      </c>
      <c r="E92" s="79">
        <v>40950.444444444445</v>
      </c>
      <c r="F92" s="115">
        <v>40950.47986111111</v>
      </c>
      <c r="G92" s="59" t="s">
        <v>14</v>
      </c>
      <c r="H92" s="35"/>
      <c r="I92" s="10">
        <f t="shared" si="16"/>
        <v>-40950.47986111111</v>
      </c>
      <c r="J92" s="9">
        <f t="shared" si="17"/>
        <v>0.03541666666569654</v>
      </c>
      <c r="K92" s="72">
        <f t="shared" si="18"/>
        <v>0.8499999999767169</v>
      </c>
      <c r="L92" s="8">
        <v>80</v>
      </c>
      <c r="M92" s="8">
        <v>10</v>
      </c>
      <c r="N92" s="72">
        <f t="shared" si="19"/>
        <v>1117.5799999693875</v>
      </c>
      <c r="O92" s="22"/>
    </row>
    <row r="93" spans="1:15" s="33" customFormat="1" ht="15">
      <c r="A93" s="22">
        <v>6</v>
      </c>
      <c r="B93" s="36">
        <v>40962</v>
      </c>
      <c r="C93" s="109" t="s">
        <v>108</v>
      </c>
      <c r="D93" s="121" t="s">
        <v>24</v>
      </c>
      <c r="E93" s="79">
        <v>40962.32638888889</v>
      </c>
      <c r="F93" s="35">
        <v>40962.4</v>
      </c>
      <c r="G93" s="123" t="s">
        <v>109</v>
      </c>
      <c r="H93" s="35">
        <v>40962.4</v>
      </c>
      <c r="I93" s="10">
        <f t="shared" si="16"/>
        <v>0</v>
      </c>
      <c r="J93" s="9">
        <f t="shared" si="17"/>
        <v>0.07361111111094942</v>
      </c>
      <c r="K93" s="72">
        <f t="shared" si="18"/>
        <v>1.7666666666627862</v>
      </c>
      <c r="L93" s="8">
        <v>80</v>
      </c>
      <c r="M93" s="8">
        <v>10</v>
      </c>
      <c r="N93" s="72">
        <f t="shared" si="19"/>
        <v>2322.8133333282312</v>
      </c>
      <c r="O93" s="22"/>
    </row>
    <row r="94" spans="1:15" s="33" customFormat="1" ht="13.5">
      <c r="A94" s="22">
        <v>7</v>
      </c>
      <c r="B94" s="101">
        <v>40987</v>
      </c>
      <c r="C94" s="107" t="s">
        <v>141</v>
      </c>
      <c r="D94" s="107" t="s">
        <v>142</v>
      </c>
      <c r="E94" s="103">
        <v>40987.979166666664</v>
      </c>
      <c r="F94" s="122">
        <v>40988.225694444445</v>
      </c>
      <c r="G94" s="105" t="s">
        <v>143</v>
      </c>
      <c r="H94" s="103">
        <v>40988.225694444445</v>
      </c>
      <c r="I94" s="10">
        <f t="shared" si="16"/>
        <v>0</v>
      </c>
      <c r="J94" s="9">
        <f t="shared" si="17"/>
        <v>0.24652777778101154</v>
      </c>
      <c r="K94" s="72">
        <f t="shared" si="18"/>
        <v>5.916666666744277</v>
      </c>
      <c r="L94" s="8">
        <v>80</v>
      </c>
      <c r="M94" s="8">
        <v>10</v>
      </c>
      <c r="N94" s="72">
        <f t="shared" si="19"/>
        <v>7779.233333435375</v>
      </c>
      <c r="O94" s="22"/>
    </row>
    <row r="95" spans="1:15" s="33" customFormat="1" ht="15">
      <c r="A95" s="22">
        <v>8</v>
      </c>
      <c r="B95" s="36">
        <v>40988</v>
      </c>
      <c r="C95" s="121" t="s">
        <v>141</v>
      </c>
      <c r="D95" s="121" t="s">
        <v>144</v>
      </c>
      <c r="E95" s="128">
        <v>40988.274305555555</v>
      </c>
      <c r="F95" s="129">
        <v>40988.333333333336</v>
      </c>
      <c r="G95" s="130" t="s">
        <v>146</v>
      </c>
      <c r="H95" s="77">
        <v>40988.333333333336</v>
      </c>
      <c r="I95" s="10">
        <f t="shared" si="16"/>
        <v>0</v>
      </c>
      <c r="J95" s="9">
        <f t="shared" si="17"/>
        <v>0.05902777778101154</v>
      </c>
      <c r="K95" s="72">
        <f t="shared" si="18"/>
        <v>1.4166666667442769</v>
      </c>
      <c r="L95" s="8">
        <v>80</v>
      </c>
      <c r="M95" s="8">
        <v>10</v>
      </c>
      <c r="N95" s="72">
        <f t="shared" si="19"/>
        <v>1862.6333334353753</v>
      </c>
      <c r="O95" s="22"/>
    </row>
    <row r="96" spans="1:15" s="33" customFormat="1" ht="13.5">
      <c r="A96" s="22">
        <v>9</v>
      </c>
      <c r="B96" s="36">
        <v>40992</v>
      </c>
      <c r="C96" s="107" t="s">
        <v>141</v>
      </c>
      <c r="D96" s="107" t="s">
        <v>153</v>
      </c>
      <c r="E96" s="35">
        <v>40992.03125</v>
      </c>
      <c r="F96" s="35">
        <v>40992.10625</v>
      </c>
      <c r="G96" s="76" t="s">
        <v>154</v>
      </c>
      <c r="H96" s="77">
        <v>40992.10625</v>
      </c>
      <c r="I96" s="10">
        <f t="shared" si="16"/>
        <v>0</v>
      </c>
      <c r="J96" s="9">
        <f t="shared" si="17"/>
        <v>0.07499999999708962</v>
      </c>
      <c r="K96" s="72">
        <f t="shared" si="18"/>
        <v>1.7999999999301508</v>
      </c>
      <c r="L96" s="8">
        <v>80</v>
      </c>
      <c r="M96" s="8">
        <v>10</v>
      </c>
      <c r="N96" s="72">
        <f t="shared" si="19"/>
        <v>2366.6399999081623</v>
      </c>
      <c r="O96" s="22"/>
    </row>
    <row r="97" spans="1:15" s="33" customFormat="1" ht="15">
      <c r="A97" s="22">
        <v>10</v>
      </c>
      <c r="B97" s="36"/>
      <c r="C97" s="131"/>
      <c r="D97" s="132"/>
      <c r="E97" s="133"/>
      <c r="F97" s="134"/>
      <c r="G97" s="135" t="s">
        <v>26</v>
      </c>
      <c r="H97" s="35"/>
      <c r="I97" s="10">
        <f t="shared" si="16"/>
        <v>0</v>
      </c>
      <c r="J97" s="9">
        <f t="shared" si="17"/>
        <v>0</v>
      </c>
      <c r="K97" s="72">
        <f t="shared" si="18"/>
        <v>0</v>
      </c>
      <c r="L97" s="8">
        <v>80</v>
      </c>
      <c r="M97" s="8">
        <v>10</v>
      </c>
      <c r="N97" s="72">
        <f t="shared" si="19"/>
        <v>0</v>
      </c>
      <c r="O97" s="22"/>
    </row>
    <row r="98" spans="1:15" s="33" customFormat="1" ht="15">
      <c r="A98" s="22">
        <v>11</v>
      </c>
      <c r="B98" s="28"/>
      <c r="C98" s="63"/>
      <c r="D98" s="61"/>
      <c r="E98" s="37"/>
      <c r="F98" s="35"/>
      <c r="G98" s="53" t="s">
        <v>28</v>
      </c>
      <c r="H98" s="35"/>
      <c r="I98" s="10">
        <f t="shared" si="16"/>
        <v>0</v>
      </c>
      <c r="J98" s="9">
        <f t="shared" si="17"/>
        <v>0</v>
      </c>
      <c r="K98" s="72">
        <f t="shared" si="18"/>
        <v>0</v>
      </c>
      <c r="L98" s="8">
        <v>80</v>
      </c>
      <c r="M98" s="8">
        <v>10</v>
      </c>
      <c r="N98" s="72">
        <f t="shared" si="19"/>
        <v>0</v>
      </c>
      <c r="O98" s="22"/>
    </row>
    <row r="99" spans="1:15" s="33" customFormat="1" ht="15">
      <c r="A99" s="22"/>
      <c r="B99" s="28"/>
      <c r="C99" s="50"/>
      <c r="D99" s="51"/>
      <c r="E99" s="37"/>
      <c r="F99" s="35"/>
      <c r="G99" s="53"/>
      <c r="H99" s="35"/>
      <c r="I99" s="10"/>
      <c r="J99" s="9"/>
      <c r="K99" s="73"/>
      <c r="L99" s="22"/>
      <c r="M99" s="22"/>
      <c r="N99" s="22"/>
      <c r="O99" s="22"/>
    </row>
    <row r="100" spans="1:15" s="33" customFormat="1" ht="12.75">
      <c r="A100" s="145" t="s">
        <v>17</v>
      </c>
      <c r="B100" s="146"/>
      <c r="C100" s="34"/>
      <c r="D100" s="29"/>
      <c r="E100" s="34"/>
      <c r="F100" s="19">
        <f>SUM(J88:J98)</f>
        <v>0.8881944444437977</v>
      </c>
      <c r="G100" s="30"/>
      <c r="H100" s="29"/>
      <c r="I100" s="13">
        <f>SUM(I88:I98)</f>
        <v>-40950.47986111111</v>
      </c>
      <c r="J100" s="25"/>
      <c r="K100" s="73"/>
      <c r="L100" s="22"/>
      <c r="M100" s="22"/>
      <c r="N100" s="73">
        <f>SUM(N88:N98)</f>
        <v>28027.153333312926</v>
      </c>
      <c r="O100" s="22"/>
    </row>
    <row r="101" spans="1:15" s="33" customFormat="1" ht="12.75">
      <c r="A101" s="22"/>
      <c r="B101" s="34"/>
      <c r="C101" s="34"/>
      <c r="D101" s="29"/>
      <c r="E101" s="34"/>
      <c r="F101" s="29"/>
      <c r="G101" s="30"/>
      <c r="H101" s="29"/>
      <c r="I101" s="13"/>
      <c r="J101" s="25"/>
      <c r="K101" s="73">
        <f>F103*24</f>
        <v>91.38749999989523</v>
      </c>
      <c r="L101" s="22"/>
      <c r="M101" s="22"/>
      <c r="N101" s="22"/>
      <c r="O101" s="22"/>
    </row>
    <row r="102" spans="1:15" s="33" customFormat="1" ht="12.75">
      <c r="A102" s="22"/>
      <c r="B102" s="34"/>
      <c r="C102" s="34"/>
      <c r="D102" s="29"/>
      <c r="E102" s="34"/>
      <c r="F102" s="29"/>
      <c r="G102" s="30"/>
      <c r="H102" s="29"/>
      <c r="I102" s="13"/>
      <c r="J102" s="25"/>
      <c r="K102" s="73"/>
      <c r="L102" s="22"/>
      <c r="M102" s="22"/>
      <c r="N102" s="22"/>
      <c r="O102" s="22"/>
    </row>
    <row r="103" spans="1:15" s="33" customFormat="1" ht="12.75">
      <c r="A103" s="145" t="s">
        <v>16</v>
      </c>
      <c r="B103" s="146"/>
      <c r="C103" s="34"/>
      <c r="D103" s="29"/>
      <c r="E103" s="34">
        <f>A96+A82+A63+A46+A27+A35</f>
        <v>59</v>
      </c>
      <c r="F103" s="13">
        <f>SUM(F100,F84,F66,F50,F37,F30)</f>
        <v>3.8078124999956344</v>
      </c>
      <c r="G103" s="19"/>
      <c r="H103" s="19"/>
      <c r="I103" s="13">
        <f>SUM(I100,I84,I66,I50,I37,I30)</f>
        <v>-40806.98281250002</v>
      </c>
      <c r="J103" s="25"/>
      <c r="K103" s="73"/>
      <c r="L103" s="22"/>
      <c r="M103" s="22"/>
      <c r="N103" s="73">
        <f>SUM(N100,N84,N66,N50,N37,N30)</f>
        <v>99107.84354140963</v>
      </c>
      <c r="O103" s="22"/>
    </row>
    <row r="104" spans="1:15" s="33" customFormat="1" ht="12.75">
      <c r="A104" s="22"/>
      <c r="B104" s="34"/>
      <c r="C104" s="29"/>
      <c r="D104" s="29"/>
      <c r="E104" s="29"/>
      <c r="F104" s="29"/>
      <c r="G104" s="30"/>
      <c r="H104" s="29"/>
      <c r="I104" s="31"/>
      <c r="J104" s="25"/>
      <c r="K104" s="73"/>
      <c r="L104" s="22"/>
      <c r="M104" s="22"/>
      <c r="N104" s="22"/>
      <c r="O104" s="22"/>
    </row>
    <row r="105" spans="1:15" s="33" customFormat="1" ht="12.75">
      <c r="A105" s="22"/>
      <c r="B105" s="34"/>
      <c r="C105" s="29"/>
      <c r="D105" s="29"/>
      <c r="E105" s="29"/>
      <c r="F105" s="29"/>
      <c r="G105" s="30"/>
      <c r="H105" s="29"/>
      <c r="I105" s="31"/>
      <c r="J105" s="25"/>
      <c r="K105" s="73"/>
      <c r="L105" s="22"/>
      <c r="M105" s="22"/>
      <c r="N105" s="22"/>
      <c r="O105" s="22"/>
    </row>
    <row r="106" spans="1:15" s="33" customFormat="1" ht="12.75">
      <c r="A106" s="22"/>
      <c r="B106" s="34"/>
      <c r="C106" s="29"/>
      <c r="D106" s="29"/>
      <c r="E106" s="29"/>
      <c r="F106" s="29"/>
      <c r="G106" s="30"/>
      <c r="H106" s="29"/>
      <c r="I106" s="31"/>
      <c r="J106" s="25"/>
      <c r="K106" s="73"/>
      <c r="L106" s="22"/>
      <c r="M106" s="22"/>
      <c r="N106" s="22"/>
      <c r="O106" s="22"/>
    </row>
    <row r="107" spans="1:15" s="33" customFormat="1" ht="12.75">
      <c r="A107" s="22"/>
      <c r="B107" s="34"/>
      <c r="C107" s="29"/>
      <c r="D107" s="29"/>
      <c r="E107" s="29"/>
      <c r="F107" s="29"/>
      <c r="G107" s="30"/>
      <c r="H107" s="29"/>
      <c r="I107" s="31"/>
      <c r="J107" s="25"/>
      <c r="K107" s="73"/>
      <c r="L107" s="22"/>
      <c r="M107" s="22"/>
      <c r="N107" s="22"/>
      <c r="O107" s="22"/>
    </row>
    <row r="108" spans="1:15" s="33" customFormat="1" ht="12.75">
      <c r="A108" s="22"/>
      <c r="B108" s="34"/>
      <c r="C108" s="29"/>
      <c r="D108" s="29"/>
      <c r="E108" s="29"/>
      <c r="F108" s="29"/>
      <c r="G108" s="30"/>
      <c r="H108" s="29"/>
      <c r="I108" s="31"/>
      <c r="J108" s="25"/>
      <c r="K108" s="73"/>
      <c r="L108" s="22"/>
      <c r="M108" s="22"/>
      <c r="N108" s="22"/>
      <c r="O108" s="22"/>
    </row>
    <row r="109" spans="1:15" s="33" customFormat="1" ht="12.75">
      <c r="A109" s="22"/>
      <c r="B109" s="29"/>
      <c r="C109" s="147"/>
      <c r="D109" s="147"/>
      <c r="E109" s="147"/>
      <c r="F109" s="147"/>
      <c r="G109" s="147"/>
      <c r="H109" s="29"/>
      <c r="I109" s="31"/>
      <c r="J109" s="25"/>
      <c r="K109" s="73"/>
      <c r="L109" s="22"/>
      <c r="M109" s="22"/>
      <c r="N109" s="22"/>
      <c r="O109" s="22"/>
    </row>
    <row r="110" spans="1:15" s="33" customFormat="1" ht="12.75">
      <c r="A110" s="22"/>
      <c r="B110" s="29"/>
      <c r="C110" s="29"/>
      <c r="D110" s="29"/>
      <c r="E110" s="29"/>
      <c r="F110" s="29"/>
      <c r="G110" s="29"/>
      <c r="H110" s="29"/>
      <c r="I110" s="31"/>
      <c r="J110" s="25"/>
      <c r="K110" s="73"/>
      <c r="L110" s="22"/>
      <c r="M110" s="22"/>
      <c r="N110" s="22"/>
      <c r="O110" s="22"/>
    </row>
    <row r="111" spans="1:15" s="33" customFormat="1" ht="12.75">
      <c r="A111" s="22"/>
      <c r="B111" s="22"/>
      <c r="C111" s="22"/>
      <c r="D111" s="22"/>
      <c r="E111" s="24"/>
      <c r="F111" s="24"/>
      <c r="G111" s="22"/>
      <c r="H111" s="25"/>
      <c r="I111" s="38"/>
      <c r="J111" s="25"/>
      <c r="K111" s="73"/>
      <c r="L111" s="22"/>
      <c r="M111" s="22"/>
      <c r="N111" s="22"/>
      <c r="O111" s="22"/>
    </row>
    <row r="112" spans="1:15" s="33" customFormat="1" ht="12.75">
      <c r="A112" s="22"/>
      <c r="B112" s="22"/>
      <c r="C112" s="22"/>
      <c r="D112" s="22"/>
      <c r="E112" s="24"/>
      <c r="F112" s="24"/>
      <c r="G112" s="22"/>
      <c r="H112" s="25"/>
      <c r="I112" s="26"/>
      <c r="J112" s="25"/>
      <c r="K112" s="73"/>
      <c r="L112" s="22"/>
      <c r="M112" s="22"/>
      <c r="N112" s="22"/>
      <c r="O112" s="22"/>
    </row>
    <row r="113" spans="1:15" s="33" customFormat="1" ht="12.75">
      <c r="A113" s="22"/>
      <c r="B113" s="22"/>
      <c r="C113" s="22"/>
      <c r="D113" s="22"/>
      <c r="E113" s="24"/>
      <c r="F113" s="24"/>
      <c r="G113" s="22"/>
      <c r="H113" s="25"/>
      <c r="I113" s="26"/>
      <c r="J113" s="25"/>
      <c r="K113" s="73"/>
      <c r="L113" s="22"/>
      <c r="M113" s="22"/>
      <c r="N113" s="22"/>
      <c r="O113" s="22"/>
    </row>
    <row r="114" spans="1:15" s="33" customFormat="1" ht="12.75">
      <c r="A114" s="22"/>
      <c r="B114" s="22"/>
      <c r="C114" s="22"/>
      <c r="D114" s="22"/>
      <c r="E114" s="24"/>
      <c r="F114" s="24"/>
      <c r="G114" s="22"/>
      <c r="H114" s="25"/>
      <c r="I114" s="26"/>
      <c r="J114" s="25"/>
      <c r="K114" s="73"/>
      <c r="L114" s="22"/>
      <c r="M114" s="22"/>
      <c r="N114" s="22"/>
      <c r="O114" s="22"/>
    </row>
    <row r="115" spans="1:15" s="33" customFormat="1" ht="12.75">
      <c r="A115" s="22"/>
      <c r="B115" s="22"/>
      <c r="C115" s="22"/>
      <c r="D115" s="22"/>
      <c r="E115" s="24"/>
      <c r="F115" s="24"/>
      <c r="G115" s="22"/>
      <c r="H115" s="25"/>
      <c r="I115" s="26"/>
      <c r="J115" s="25"/>
      <c r="K115" s="73"/>
      <c r="L115" s="22"/>
      <c r="M115" s="22"/>
      <c r="N115" s="22"/>
      <c r="O115" s="22"/>
    </row>
    <row r="116" spans="1:15" s="33" customFormat="1" ht="12.75">
      <c r="A116" s="22"/>
      <c r="B116" s="22"/>
      <c r="C116" s="22"/>
      <c r="D116" s="22"/>
      <c r="E116" s="25"/>
      <c r="F116" s="24"/>
      <c r="G116" s="22"/>
      <c r="H116" s="25"/>
      <c r="I116" s="25"/>
      <c r="J116" s="25"/>
      <c r="K116" s="73"/>
      <c r="L116" s="22"/>
      <c r="M116" s="22"/>
      <c r="N116" s="22"/>
      <c r="O116" s="22"/>
    </row>
    <row r="117" spans="1:15" s="33" customFormat="1" ht="12.75">
      <c r="A117" s="22"/>
      <c r="B117" s="22"/>
      <c r="C117" s="22"/>
      <c r="D117" s="22"/>
      <c r="E117" s="25"/>
      <c r="F117" s="25"/>
      <c r="G117" s="22"/>
      <c r="H117" s="25"/>
      <c r="I117" s="25"/>
      <c r="J117" s="25"/>
      <c r="K117" s="73"/>
      <c r="L117" s="22"/>
      <c r="M117" s="22"/>
      <c r="N117" s="22"/>
      <c r="O117" s="22"/>
    </row>
    <row r="118" spans="1:15" s="33" customFormat="1" ht="12.75">
      <c r="A118" s="22"/>
      <c r="B118" s="22"/>
      <c r="C118" s="22"/>
      <c r="D118" s="22"/>
      <c r="E118" s="25"/>
      <c r="F118" s="25"/>
      <c r="G118" s="22"/>
      <c r="H118" s="25"/>
      <c r="I118" s="25"/>
      <c r="J118" s="25"/>
      <c r="K118" s="73"/>
      <c r="L118" s="22"/>
      <c r="M118" s="22"/>
      <c r="N118" s="22"/>
      <c r="O118" s="22"/>
    </row>
    <row r="119" spans="1:15" s="33" customFormat="1" ht="12.75">
      <c r="A119" s="22"/>
      <c r="B119" s="22"/>
      <c r="C119" s="22"/>
      <c r="D119" s="22"/>
      <c r="E119" s="25"/>
      <c r="F119" s="25"/>
      <c r="G119" s="22"/>
      <c r="H119" s="25"/>
      <c r="I119" s="25"/>
      <c r="J119" s="22"/>
      <c r="K119" s="73"/>
      <c r="L119" s="22"/>
      <c r="M119" s="22"/>
      <c r="N119" s="22"/>
      <c r="O119" s="22"/>
    </row>
    <row r="120" spans="1:15" s="33" customFormat="1" ht="12.75">
      <c r="A120" s="22"/>
      <c r="B120" s="22"/>
      <c r="C120" s="22"/>
      <c r="D120" s="22"/>
      <c r="E120" s="25"/>
      <c r="F120" s="25"/>
      <c r="G120" s="22"/>
      <c r="H120" s="25"/>
      <c r="I120" s="25"/>
      <c r="J120" s="22"/>
      <c r="K120" s="73"/>
      <c r="L120" s="22"/>
      <c r="M120" s="22"/>
      <c r="N120" s="22"/>
      <c r="O120" s="22"/>
    </row>
    <row r="121" spans="1:15" s="33" customFormat="1" ht="12.75">
      <c r="A121" s="22"/>
      <c r="B121" s="22"/>
      <c r="C121" s="22"/>
      <c r="D121" s="22"/>
      <c r="E121" s="25"/>
      <c r="F121" s="25"/>
      <c r="G121" s="22"/>
      <c r="H121" s="25"/>
      <c r="I121" s="25"/>
      <c r="J121" s="22"/>
      <c r="K121" s="73"/>
      <c r="L121" s="22"/>
      <c r="M121" s="22"/>
      <c r="N121" s="22"/>
      <c r="O121" s="22"/>
    </row>
    <row r="122" spans="1:15" s="33" customFormat="1" ht="12.75">
      <c r="A122" s="22"/>
      <c r="B122" s="22"/>
      <c r="C122" s="22"/>
      <c r="D122" s="22"/>
      <c r="E122" s="25"/>
      <c r="F122" s="25"/>
      <c r="G122" s="22"/>
      <c r="H122" s="25"/>
      <c r="I122" s="25"/>
      <c r="J122" s="22"/>
      <c r="K122" s="73"/>
      <c r="L122" s="22"/>
      <c r="M122" s="22"/>
      <c r="N122" s="22"/>
      <c r="O122" s="22"/>
    </row>
    <row r="123" spans="5:11" s="33" customFormat="1" ht="12.75">
      <c r="E123" s="32"/>
      <c r="F123" s="32"/>
      <c r="H123" s="32"/>
      <c r="I123" s="32"/>
      <c r="K123" s="74"/>
    </row>
    <row r="124" spans="5:11" s="33" customFormat="1" ht="12.75">
      <c r="E124" s="32"/>
      <c r="F124" s="32"/>
      <c r="H124" s="32"/>
      <c r="I124" s="32"/>
      <c r="K124" s="74"/>
    </row>
    <row r="125" spans="5:11" s="33" customFormat="1" ht="12.75">
      <c r="E125" s="32"/>
      <c r="F125" s="32"/>
      <c r="H125" s="32"/>
      <c r="I125" s="32"/>
      <c r="K125" s="74"/>
    </row>
    <row r="126" spans="5:11" s="33" customFormat="1" ht="12.75">
      <c r="E126" s="32"/>
      <c r="F126" s="32"/>
      <c r="H126" s="32"/>
      <c r="I126" s="32"/>
      <c r="K126" s="74"/>
    </row>
    <row r="127" spans="5:11" s="33" customFormat="1" ht="12.75">
      <c r="E127" s="32"/>
      <c r="F127" s="32"/>
      <c r="H127" s="32"/>
      <c r="I127" s="32"/>
      <c r="K127" s="74"/>
    </row>
    <row r="128" spans="5:11" s="33" customFormat="1" ht="12.75">
      <c r="E128" s="32"/>
      <c r="F128" s="32"/>
      <c r="H128" s="32"/>
      <c r="I128" s="32"/>
      <c r="K128" s="74"/>
    </row>
    <row r="129" spans="5:11" s="33" customFormat="1" ht="12.75">
      <c r="E129" s="32"/>
      <c r="F129" s="32"/>
      <c r="H129" s="32"/>
      <c r="I129" s="32"/>
      <c r="K129" s="74"/>
    </row>
    <row r="130" spans="5:11" s="33" customFormat="1" ht="12.75">
      <c r="E130" s="32"/>
      <c r="F130" s="32"/>
      <c r="H130" s="32"/>
      <c r="I130" s="32"/>
      <c r="K130" s="74"/>
    </row>
    <row r="131" spans="5:11" s="33" customFormat="1" ht="12.75">
      <c r="E131" s="32"/>
      <c r="F131" s="32"/>
      <c r="H131" s="32"/>
      <c r="I131" s="32"/>
      <c r="K131" s="74"/>
    </row>
    <row r="132" spans="5:11" s="33" customFormat="1" ht="12.75">
      <c r="E132" s="32"/>
      <c r="F132" s="32"/>
      <c r="H132" s="32"/>
      <c r="I132" s="32"/>
      <c r="K132" s="74"/>
    </row>
    <row r="133" spans="5:11" s="33" customFormat="1" ht="12.75">
      <c r="E133" s="32"/>
      <c r="F133" s="32"/>
      <c r="H133" s="32"/>
      <c r="I133" s="32"/>
      <c r="K133" s="74"/>
    </row>
    <row r="134" spans="5:11" s="33" customFormat="1" ht="12.75">
      <c r="E134" s="32"/>
      <c r="F134" s="32"/>
      <c r="H134" s="32"/>
      <c r="I134" s="32"/>
      <c r="K134" s="74"/>
    </row>
    <row r="135" spans="5:11" s="33" customFormat="1" ht="12.75">
      <c r="E135" s="32"/>
      <c r="F135" s="32"/>
      <c r="H135" s="32"/>
      <c r="I135" s="32"/>
      <c r="K135" s="74"/>
    </row>
    <row r="136" spans="5:11" s="33" customFormat="1" ht="12.75">
      <c r="E136" s="32"/>
      <c r="F136" s="32"/>
      <c r="H136" s="32"/>
      <c r="I136" s="32"/>
      <c r="K136" s="74"/>
    </row>
    <row r="137" spans="5:11" s="33" customFormat="1" ht="12.75">
      <c r="E137" s="32"/>
      <c r="F137" s="32"/>
      <c r="H137" s="32"/>
      <c r="I137" s="32"/>
      <c r="K137" s="74"/>
    </row>
    <row r="138" spans="5:11" s="33" customFormat="1" ht="12.75">
      <c r="E138" s="32"/>
      <c r="F138" s="32"/>
      <c r="H138" s="32"/>
      <c r="I138" s="32"/>
      <c r="K138" s="74"/>
    </row>
    <row r="139" spans="5:11" s="33" customFormat="1" ht="12.75">
      <c r="E139" s="32"/>
      <c r="F139" s="32"/>
      <c r="H139" s="32"/>
      <c r="I139" s="32"/>
      <c r="K139" s="74"/>
    </row>
    <row r="140" spans="5:11" s="33" customFormat="1" ht="12.75">
      <c r="E140" s="32"/>
      <c r="F140" s="32"/>
      <c r="H140" s="32"/>
      <c r="I140" s="32"/>
      <c r="K140" s="74"/>
    </row>
    <row r="141" spans="5:11" s="33" customFormat="1" ht="12.75">
      <c r="E141" s="32"/>
      <c r="F141" s="32"/>
      <c r="H141" s="32"/>
      <c r="I141" s="32"/>
      <c r="K141" s="74"/>
    </row>
    <row r="142" spans="5:11" s="33" customFormat="1" ht="12.75">
      <c r="E142" s="32"/>
      <c r="F142" s="32"/>
      <c r="H142" s="32"/>
      <c r="I142" s="32"/>
      <c r="K142" s="74"/>
    </row>
    <row r="143" spans="5:11" s="33" customFormat="1" ht="12.75">
      <c r="E143" s="32"/>
      <c r="F143" s="32"/>
      <c r="H143" s="32"/>
      <c r="I143" s="32"/>
      <c r="K143" s="74"/>
    </row>
    <row r="144" spans="5:11" s="33" customFormat="1" ht="12.75">
      <c r="E144" s="32"/>
      <c r="F144" s="32"/>
      <c r="H144" s="32"/>
      <c r="I144" s="32"/>
      <c r="K144" s="74"/>
    </row>
    <row r="145" spans="5:11" s="33" customFormat="1" ht="12.75">
      <c r="E145" s="32"/>
      <c r="F145" s="32"/>
      <c r="H145" s="32"/>
      <c r="I145" s="32"/>
      <c r="K145" s="74"/>
    </row>
    <row r="146" spans="5:11" s="33" customFormat="1" ht="12.75">
      <c r="E146" s="32"/>
      <c r="F146" s="32"/>
      <c r="H146" s="32"/>
      <c r="I146" s="32"/>
      <c r="K146" s="74"/>
    </row>
    <row r="147" spans="5:11" s="33" customFormat="1" ht="12.75">
      <c r="E147" s="32"/>
      <c r="F147" s="32"/>
      <c r="H147" s="32"/>
      <c r="I147" s="32"/>
      <c r="K147" s="74"/>
    </row>
    <row r="148" spans="5:11" s="33" customFormat="1" ht="12.75">
      <c r="E148" s="32"/>
      <c r="F148" s="32"/>
      <c r="H148" s="32"/>
      <c r="I148" s="32"/>
      <c r="K148" s="74"/>
    </row>
    <row r="149" spans="5:11" s="33" customFormat="1" ht="12.75">
      <c r="E149" s="32"/>
      <c r="F149" s="32"/>
      <c r="H149" s="32"/>
      <c r="I149" s="32"/>
      <c r="K149" s="74"/>
    </row>
    <row r="150" spans="5:11" s="33" customFormat="1" ht="12.75">
      <c r="E150" s="32"/>
      <c r="F150" s="32"/>
      <c r="H150" s="32"/>
      <c r="I150" s="32"/>
      <c r="K150" s="74"/>
    </row>
    <row r="151" spans="5:11" s="33" customFormat="1" ht="12.75">
      <c r="E151" s="32"/>
      <c r="F151" s="32"/>
      <c r="H151" s="32"/>
      <c r="I151" s="32"/>
      <c r="K151" s="74"/>
    </row>
    <row r="152" spans="5:11" s="33" customFormat="1" ht="12.75">
      <c r="E152" s="32"/>
      <c r="F152" s="32"/>
      <c r="H152" s="32"/>
      <c r="I152" s="32"/>
      <c r="K152" s="74"/>
    </row>
    <row r="153" spans="5:11" s="33" customFormat="1" ht="12.75">
      <c r="E153" s="32"/>
      <c r="F153" s="32"/>
      <c r="H153" s="32"/>
      <c r="I153" s="32"/>
      <c r="K153" s="74"/>
    </row>
    <row r="154" spans="5:11" s="33" customFormat="1" ht="12.75">
      <c r="E154" s="32"/>
      <c r="F154" s="32"/>
      <c r="H154" s="32"/>
      <c r="I154" s="32"/>
      <c r="K154" s="74"/>
    </row>
    <row r="155" spans="5:11" s="33" customFormat="1" ht="12.75">
      <c r="E155" s="32"/>
      <c r="F155" s="32"/>
      <c r="H155" s="32"/>
      <c r="I155" s="32"/>
      <c r="K155" s="74"/>
    </row>
    <row r="156" spans="5:11" s="33" customFormat="1" ht="12.75">
      <c r="E156" s="32"/>
      <c r="F156" s="32"/>
      <c r="H156" s="32"/>
      <c r="I156" s="32"/>
      <c r="K156" s="74"/>
    </row>
    <row r="157" spans="5:11" s="33" customFormat="1" ht="12.75">
      <c r="E157" s="32"/>
      <c r="F157" s="32"/>
      <c r="H157" s="32"/>
      <c r="I157" s="32"/>
      <c r="K157" s="74"/>
    </row>
    <row r="158" spans="5:11" s="33" customFormat="1" ht="12.75">
      <c r="E158" s="32"/>
      <c r="F158" s="32"/>
      <c r="H158" s="32"/>
      <c r="I158" s="32"/>
      <c r="K158" s="74"/>
    </row>
    <row r="159" spans="5:11" s="33" customFormat="1" ht="12.75">
      <c r="E159" s="32"/>
      <c r="F159" s="32"/>
      <c r="H159" s="32"/>
      <c r="I159" s="32"/>
      <c r="K159" s="74"/>
    </row>
    <row r="160" spans="5:11" s="33" customFormat="1" ht="12.75">
      <c r="E160" s="32"/>
      <c r="F160" s="32"/>
      <c r="H160" s="32"/>
      <c r="I160" s="32"/>
      <c r="K160" s="74"/>
    </row>
    <row r="161" spans="5:11" s="33" customFormat="1" ht="12.75">
      <c r="E161" s="32"/>
      <c r="F161" s="32"/>
      <c r="H161" s="32"/>
      <c r="I161" s="32"/>
      <c r="K161" s="74"/>
    </row>
    <row r="162" spans="5:11" s="33" customFormat="1" ht="12.75">
      <c r="E162" s="32"/>
      <c r="F162" s="32"/>
      <c r="H162" s="32"/>
      <c r="I162" s="32"/>
      <c r="K162" s="74"/>
    </row>
    <row r="163" spans="5:11" s="33" customFormat="1" ht="12.75">
      <c r="E163" s="32"/>
      <c r="F163" s="32"/>
      <c r="H163" s="32"/>
      <c r="I163" s="32"/>
      <c r="K163" s="74"/>
    </row>
    <row r="164" spans="5:11" s="33" customFormat="1" ht="12.75">
      <c r="E164" s="32"/>
      <c r="F164" s="32"/>
      <c r="H164" s="32"/>
      <c r="I164" s="32"/>
      <c r="K164" s="74"/>
    </row>
    <row r="165" spans="5:11" s="33" customFormat="1" ht="12.75">
      <c r="E165" s="32"/>
      <c r="F165" s="32"/>
      <c r="H165" s="32"/>
      <c r="I165" s="32"/>
      <c r="K165" s="74"/>
    </row>
    <row r="166" spans="5:11" s="33" customFormat="1" ht="12.75">
      <c r="E166" s="32"/>
      <c r="F166" s="32"/>
      <c r="H166" s="32"/>
      <c r="I166" s="32"/>
      <c r="K166" s="74"/>
    </row>
    <row r="167" spans="5:11" s="33" customFormat="1" ht="12.75">
      <c r="E167" s="32"/>
      <c r="F167" s="32"/>
      <c r="H167" s="32"/>
      <c r="I167" s="32"/>
      <c r="K167" s="74"/>
    </row>
    <row r="168" spans="5:11" s="33" customFormat="1" ht="12.75">
      <c r="E168" s="32"/>
      <c r="F168" s="32"/>
      <c r="H168" s="32"/>
      <c r="I168" s="32"/>
      <c r="K168" s="74"/>
    </row>
  </sheetData>
  <sheetProtection/>
  <mergeCells count="29">
    <mergeCell ref="C3:I4"/>
    <mergeCell ref="A3:B4"/>
    <mergeCell ref="B86:I86"/>
    <mergeCell ref="C7:C8"/>
    <mergeCell ref="A9:IV9"/>
    <mergeCell ref="E6:F7"/>
    <mergeCell ref="G6:G8"/>
    <mergeCell ref="H6:I7"/>
    <mergeCell ref="A10:I10"/>
    <mergeCell ref="A37:B37"/>
    <mergeCell ref="C109:G109"/>
    <mergeCell ref="B31:I31"/>
    <mergeCell ref="B39:I39"/>
    <mergeCell ref="B52:I52"/>
    <mergeCell ref="B53:J53"/>
    <mergeCell ref="B69:J69"/>
    <mergeCell ref="B87:M87"/>
    <mergeCell ref="A40:J40"/>
    <mergeCell ref="A103:B103"/>
    <mergeCell ref="A30:B30"/>
    <mergeCell ref="A100:B100"/>
    <mergeCell ref="A84:B84"/>
    <mergeCell ref="A66:B66"/>
    <mergeCell ref="A50:B50"/>
    <mergeCell ref="N3:O8"/>
    <mergeCell ref="J3:J8"/>
    <mergeCell ref="K3:K8"/>
    <mergeCell ref="L3:L8"/>
    <mergeCell ref="M3:M8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U164"/>
  <sheetViews>
    <sheetView zoomScale="75" zoomScaleNormal="75" zoomScalePageLayoutView="0" workbookViewId="0" topLeftCell="E1">
      <selection activeCell="L32" sqref="L32:L37"/>
    </sheetView>
  </sheetViews>
  <sheetFormatPr defaultColWidth="9.00390625" defaultRowHeight="12.75"/>
  <cols>
    <col min="2" max="2" width="11.503906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3.00390625" style="6" customWidth="1"/>
    <col min="10" max="10" width="15.00390625" style="0" customWidth="1"/>
    <col min="11" max="11" width="9.125" style="70" customWidth="1"/>
    <col min="12" max="12" width="8.50390625" style="0" customWidth="1"/>
    <col min="13" max="13" width="15.625" style="0" customWidth="1"/>
    <col min="14" max="14" width="13.625" style="0" bestFit="1" customWidth="1"/>
  </cols>
  <sheetData>
    <row r="2" ht="13.5" thickBot="1"/>
    <row r="3" spans="1:15" ht="12.75" customHeight="1">
      <c r="A3" s="176"/>
      <c r="B3" s="177"/>
      <c r="C3" s="180" t="s">
        <v>36</v>
      </c>
      <c r="D3" s="180"/>
      <c r="E3" s="180"/>
      <c r="F3" s="180"/>
      <c r="G3" s="180"/>
      <c r="H3" s="180"/>
      <c r="I3" s="180"/>
      <c r="J3" s="182"/>
      <c r="K3" s="185" t="s">
        <v>7</v>
      </c>
      <c r="L3" s="182" t="s">
        <v>29</v>
      </c>
      <c r="M3" s="182" t="s">
        <v>30</v>
      </c>
      <c r="N3" s="155" t="s">
        <v>31</v>
      </c>
      <c r="O3" s="156"/>
    </row>
    <row r="4" spans="1:15" ht="13.5" thickBot="1">
      <c r="A4" s="178"/>
      <c r="B4" s="179"/>
      <c r="C4" s="181"/>
      <c r="D4" s="181"/>
      <c r="E4" s="181"/>
      <c r="F4" s="181"/>
      <c r="G4" s="181"/>
      <c r="H4" s="181"/>
      <c r="I4" s="181"/>
      <c r="J4" s="183"/>
      <c r="K4" s="186"/>
      <c r="L4" s="183"/>
      <c r="M4" s="183"/>
      <c r="N4" s="157"/>
      <c r="O4" s="158"/>
    </row>
    <row r="5" spans="3:15" ht="13.5" thickBot="1">
      <c r="C5" s="45"/>
      <c r="I5" s="69"/>
      <c r="J5" s="183"/>
      <c r="K5" s="186"/>
      <c r="L5" s="183"/>
      <c r="M5" s="183"/>
      <c r="N5" s="157"/>
      <c r="O5" s="158"/>
    </row>
    <row r="6" spans="1:15" ht="30.75">
      <c r="A6" s="1"/>
      <c r="B6" s="5"/>
      <c r="C6" s="16" t="s">
        <v>2</v>
      </c>
      <c r="D6" s="3" t="s">
        <v>4</v>
      </c>
      <c r="E6" s="161" t="s">
        <v>7</v>
      </c>
      <c r="F6" s="162"/>
      <c r="G6" s="165" t="s">
        <v>8</v>
      </c>
      <c r="H6" s="168" t="s">
        <v>9</v>
      </c>
      <c r="I6" s="169"/>
      <c r="J6" s="183"/>
      <c r="K6" s="186"/>
      <c r="L6" s="183"/>
      <c r="M6" s="183"/>
      <c r="N6" s="157"/>
      <c r="O6" s="158"/>
    </row>
    <row r="7" spans="1:66" ht="15.75" thickBot="1">
      <c r="A7" s="2"/>
      <c r="B7" s="15"/>
      <c r="C7" s="172" t="s">
        <v>3</v>
      </c>
      <c r="D7" s="4" t="s">
        <v>5</v>
      </c>
      <c r="E7" s="163"/>
      <c r="F7" s="164"/>
      <c r="G7" s="166"/>
      <c r="H7" s="170"/>
      <c r="I7" s="171"/>
      <c r="J7" s="183"/>
      <c r="K7" s="186"/>
      <c r="L7" s="183"/>
      <c r="M7" s="183"/>
      <c r="N7" s="157"/>
      <c r="O7" s="158"/>
      <c r="Q7" s="46"/>
      <c r="R7" s="46"/>
      <c r="S7" s="46"/>
      <c r="T7" s="46"/>
      <c r="U7" s="46"/>
      <c r="V7" s="46"/>
      <c r="W7" s="46"/>
      <c r="X7" s="46"/>
      <c r="Y7" s="46"/>
      <c r="Z7" s="46"/>
      <c r="BL7" s="46"/>
      <c r="BM7" s="46"/>
      <c r="BN7" s="46"/>
    </row>
    <row r="8" spans="1:125" ht="15.75" thickBot="1">
      <c r="A8" s="2" t="s">
        <v>0</v>
      </c>
      <c r="B8" s="15" t="s">
        <v>1</v>
      </c>
      <c r="C8" s="173"/>
      <c r="D8" s="4" t="s">
        <v>6</v>
      </c>
      <c r="E8" s="7" t="s">
        <v>10</v>
      </c>
      <c r="F8" s="7" t="s">
        <v>11</v>
      </c>
      <c r="G8" s="167"/>
      <c r="H8" s="7" t="s">
        <v>12</v>
      </c>
      <c r="I8" s="54" t="s">
        <v>13</v>
      </c>
      <c r="J8" s="184"/>
      <c r="K8" s="187"/>
      <c r="L8" s="184"/>
      <c r="M8" s="184"/>
      <c r="N8" s="159"/>
      <c r="O8" s="160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</row>
    <row r="9" spans="1:125" s="174" customFormat="1" ht="15">
      <c r="A9" s="174" t="s">
        <v>15</v>
      </c>
      <c r="J9" s="173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3"/>
      <c r="DS9" s="173"/>
      <c r="DT9" s="173"/>
      <c r="DU9" s="173"/>
    </row>
    <row r="10" spans="1:121" s="49" customFormat="1" ht="15">
      <c r="A10" s="150" t="s">
        <v>32</v>
      </c>
      <c r="B10" s="151"/>
      <c r="C10" s="152"/>
      <c r="D10" s="152"/>
      <c r="E10" s="151"/>
      <c r="F10" s="151"/>
      <c r="G10" s="151"/>
      <c r="H10" s="151"/>
      <c r="I10" s="153"/>
      <c r="K10" s="71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s="8" customFormat="1" ht="15">
      <c r="A11" s="8">
        <v>1</v>
      </c>
      <c r="B11" s="101">
        <v>40909</v>
      </c>
      <c r="C11" s="105" t="s">
        <v>33</v>
      </c>
      <c r="D11" s="76" t="s">
        <v>34</v>
      </c>
      <c r="E11" s="103">
        <v>40909.70486111111</v>
      </c>
      <c r="F11" s="9">
        <v>40909.74166666667</v>
      </c>
      <c r="G11" s="43" t="s">
        <v>14</v>
      </c>
      <c r="H11" s="9">
        <v>40911.688888888886</v>
      </c>
      <c r="I11" s="10">
        <f aca="true" t="shared" si="0" ref="I11:I25">H11-F11</f>
        <v>1.9472222222175333</v>
      </c>
      <c r="J11" s="9">
        <f aca="true" t="shared" si="1" ref="J11:J25">F11-E11</f>
        <v>0.03680555555911269</v>
      </c>
      <c r="K11" s="72">
        <f>J11*24</f>
        <v>0.8833333334187046</v>
      </c>
      <c r="L11" s="8">
        <v>20</v>
      </c>
      <c r="M11" s="8">
        <v>6</v>
      </c>
      <c r="N11" s="72">
        <f>K11*L11*M11*0.95*1.73</f>
        <v>174.21100001683692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1:121" s="8" customFormat="1" ht="15">
      <c r="A12" s="8">
        <v>2</v>
      </c>
      <c r="B12" s="101">
        <v>40920</v>
      </c>
      <c r="C12" s="105" t="s">
        <v>35</v>
      </c>
      <c r="D12" s="76" t="s">
        <v>64</v>
      </c>
      <c r="E12" s="103">
        <v>40920.888194444444</v>
      </c>
      <c r="F12" s="9">
        <v>40920.944444444445</v>
      </c>
      <c r="G12" s="43" t="s">
        <v>65</v>
      </c>
      <c r="H12" s="9">
        <v>40921.75</v>
      </c>
      <c r="I12" s="10">
        <f t="shared" si="0"/>
        <v>0.8055555555547471</v>
      </c>
      <c r="J12" s="9">
        <f t="shared" si="1"/>
        <v>0.05625000000145519</v>
      </c>
      <c r="K12" s="72">
        <f>J12*24</f>
        <v>1.3500000000349246</v>
      </c>
      <c r="L12" s="8">
        <v>15</v>
      </c>
      <c r="M12" s="8">
        <v>6</v>
      </c>
      <c r="N12" s="72">
        <f aca="true" t="shared" si="2" ref="N12:N25">K12*L12*M12*0.95*1.73</f>
        <v>199.68525000516587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</row>
    <row r="13" spans="1:121" s="8" customFormat="1" ht="27.75">
      <c r="A13" s="8">
        <v>3</v>
      </c>
      <c r="B13" s="101">
        <v>40927</v>
      </c>
      <c r="C13" s="105" t="s">
        <v>60</v>
      </c>
      <c r="D13" s="87" t="s">
        <v>61</v>
      </c>
      <c r="E13" s="103">
        <v>40927.819444444445</v>
      </c>
      <c r="F13" s="9">
        <v>40927.81961805555</v>
      </c>
      <c r="G13" s="43" t="s">
        <v>14</v>
      </c>
      <c r="H13" s="9">
        <v>40928.791666666664</v>
      </c>
      <c r="I13" s="10">
        <f t="shared" si="0"/>
        <v>0.9720486111109494</v>
      </c>
      <c r="J13" s="9">
        <f t="shared" si="1"/>
        <v>0.00017361110803904012</v>
      </c>
      <c r="K13" s="72">
        <f aca="true" t="shared" si="3" ref="K13:K25">J13*24</f>
        <v>0.004166666592936963</v>
      </c>
      <c r="L13" s="8">
        <v>110</v>
      </c>
      <c r="M13" s="8">
        <v>6</v>
      </c>
      <c r="N13" s="72">
        <f t="shared" si="2"/>
        <v>4.519624920024653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</row>
    <row r="14" spans="1:121" s="8" customFormat="1" ht="27.75">
      <c r="A14" s="8">
        <v>4</v>
      </c>
      <c r="B14" s="101">
        <v>40927</v>
      </c>
      <c r="C14" s="75" t="s">
        <v>62</v>
      </c>
      <c r="D14" s="87" t="s">
        <v>63</v>
      </c>
      <c r="E14" s="103">
        <v>40927.96527777778</v>
      </c>
      <c r="F14" s="9">
        <v>40927.96944444445</v>
      </c>
      <c r="G14" s="43" t="s">
        <v>14</v>
      </c>
      <c r="H14" s="9">
        <v>40932.64236111111</v>
      </c>
      <c r="I14" s="10">
        <f t="shared" si="0"/>
        <v>4.672916666662786</v>
      </c>
      <c r="J14" s="9">
        <f t="shared" si="1"/>
        <v>0.004166666665696539</v>
      </c>
      <c r="K14" s="72">
        <f t="shared" si="3"/>
        <v>0.09999999997671694</v>
      </c>
      <c r="L14" s="8">
        <v>125</v>
      </c>
      <c r="M14" s="8">
        <v>6</v>
      </c>
      <c r="N14" s="72">
        <f t="shared" si="2"/>
        <v>123.26249997130071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</row>
    <row r="15" spans="1:121" s="8" customFormat="1" ht="15">
      <c r="A15" s="8">
        <v>5</v>
      </c>
      <c r="B15" s="101">
        <v>40948</v>
      </c>
      <c r="C15" s="43" t="s">
        <v>91</v>
      </c>
      <c r="D15" s="87" t="s">
        <v>92</v>
      </c>
      <c r="E15" s="103">
        <v>40948.3</v>
      </c>
      <c r="F15" s="9">
        <v>40948.3</v>
      </c>
      <c r="G15" s="43" t="s">
        <v>14</v>
      </c>
      <c r="H15" s="9">
        <v>40954.444444444445</v>
      </c>
      <c r="I15" s="10">
        <f t="shared" si="0"/>
        <v>6.1444444444423425</v>
      </c>
      <c r="J15" s="9">
        <f t="shared" si="1"/>
        <v>0</v>
      </c>
      <c r="K15" s="72">
        <f t="shared" si="3"/>
        <v>0</v>
      </c>
      <c r="L15" s="8">
        <v>167</v>
      </c>
      <c r="M15" s="8">
        <v>6</v>
      </c>
      <c r="N15" s="72">
        <f t="shared" si="2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</row>
    <row r="16" spans="1:121" s="8" customFormat="1" ht="15">
      <c r="A16" s="8">
        <v>6</v>
      </c>
      <c r="B16" s="101">
        <v>40952</v>
      </c>
      <c r="C16" s="43" t="s">
        <v>95</v>
      </c>
      <c r="D16" s="106" t="s">
        <v>96</v>
      </c>
      <c r="E16" s="103">
        <v>40952.364583333336</v>
      </c>
      <c r="F16" s="9">
        <v>40952.375</v>
      </c>
      <c r="G16" s="17" t="s">
        <v>14</v>
      </c>
      <c r="H16" s="9">
        <v>40953.666666666664</v>
      </c>
      <c r="I16" s="10">
        <f t="shared" si="0"/>
        <v>1.2916666666642413</v>
      </c>
      <c r="J16" s="9">
        <f t="shared" si="1"/>
        <v>0.010416666664241347</v>
      </c>
      <c r="K16" s="72">
        <f t="shared" si="3"/>
        <v>0.24999999994179234</v>
      </c>
      <c r="L16" s="8">
        <v>160</v>
      </c>
      <c r="M16" s="8">
        <v>6</v>
      </c>
      <c r="N16" s="72">
        <f t="shared" si="2"/>
        <v>394.4399999081623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</row>
    <row r="17" spans="1:99" ht="15">
      <c r="A17" s="8">
        <v>7</v>
      </c>
      <c r="B17" s="102">
        <v>40956</v>
      </c>
      <c r="C17" s="43" t="s">
        <v>102</v>
      </c>
      <c r="D17" s="68" t="s">
        <v>120</v>
      </c>
      <c r="E17" s="104">
        <v>40956.23263888889</v>
      </c>
      <c r="F17" s="18">
        <v>40956.27777777778</v>
      </c>
      <c r="G17" s="42" t="s">
        <v>14</v>
      </c>
      <c r="H17" s="18">
        <v>40960.625</v>
      </c>
      <c r="I17" s="10">
        <f t="shared" si="0"/>
        <v>4.3472222222189885</v>
      </c>
      <c r="J17" s="9">
        <f t="shared" si="1"/>
        <v>0.04513888889050577</v>
      </c>
      <c r="K17" s="72">
        <f t="shared" si="3"/>
        <v>1.0833333333721384</v>
      </c>
      <c r="L17" s="8">
        <v>72</v>
      </c>
      <c r="M17" s="8">
        <v>6</v>
      </c>
      <c r="N17" s="72">
        <f t="shared" si="2"/>
        <v>769.1580000275513</v>
      </c>
      <c r="O17" s="8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</row>
    <row r="18" spans="1:63" ht="30.75">
      <c r="A18" s="8">
        <v>8</v>
      </c>
      <c r="B18" s="101">
        <v>40958</v>
      </c>
      <c r="C18" s="107" t="s">
        <v>103</v>
      </c>
      <c r="D18" s="106" t="s">
        <v>104</v>
      </c>
      <c r="E18" s="103">
        <v>40958.708333333336</v>
      </c>
      <c r="F18" s="9">
        <v>40958.743055555555</v>
      </c>
      <c r="G18" s="17" t="s">
        <v>105</v>
      </c>
      <c r="H18" s="9">
        <v>40961.55763888889</v>
      </c>
      <c r="I18" s="10">
        <f t="shared" si="0"/>
        <v>2.8145833333328483</v>
      </c>
      <c r="J18" s="9">
        <f t="shared" si="1"/>
        <v>0.03472222221898846</v>
      </c>
      <c r="K18" s="72">
        <f t="shared" si="3"/>
        <v>0.8333333332557231</v>
      </c>
      <c r="L18" s="8">
        <v>300</v>
      </c>
      <c r="M18" s="8">
        <v>6</v>
      </c>
      <c r="N18" s="72">
        <f t="shared" si="2"/>
        <v>2465.249999770406</v>
      </c>
      <c r="O18" s="8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15" ht="15">
      <c r="A19" s="8">
        <v>9</v>
      </c>
      <c r="B19" s="101">
        <v>40964</v>
      </c>
      <c r="C19" s="105" t="s">
        <v>114</v>
      </c>
      <c r="D19" s="76" t="s">
        <v>115</v>
      </c>
      <c r="E19" s="103">
        <v>40964.41805555556</v>
      </c>
      <c r="F19" s="9">
        <v>40964.444444444445</v>
      </c>
      <c r="G19" s="17" t="s">
        <v>14</v>
      </c>
      <c r="H19" s="9">
        <v>40967.614583333336</v>
      </c>
      <c r="I19" s="10">
        <f t="shared" si="0"/>
        <v>3.1701388888905058</v>
      </c>
      <c r="J19" s="9">
        <f t="shared" si="1"/>
        <v>0.026388888887595385</v>
      </c>
      <c r="K19" s="72">
        <f t="shared" si="3"/>
        <v>0.6333333333022892</v>
      </c>
      <c r="L19" s="8">
        <v>10</v>
      </c>
      <c r="M19" s="8">
        <v>6</v>
      </c>
      <c r="N19" s="72">
        <f t="shared" si="2"/>
        <v>62.45299999693874</v>
      </c>
      <c r="O19" s="8"/>
    </row>
    <row r="20" spans="1:15" ht="15">
      <c r="A20" s="8">
        <v>10</v>
      </c>
      <c r="B20" s="101">
        <v>40965</v>
      </c>
      <c r="C20" s="105" t="s">
        <v>116</v>
      </c>
      <c r="D20" s="105" t="s">
        <v>117</v>
      </c>
      <c r="E20" s="103">
        <v>40965.43402777778</v>
      </c>
      <c r="F20" s="9">
        <v>40965.458333333336</v>
      </c>
      <c r="G20" s="17" t="s">
        <v>14</v>
      </c>
      <c r="H20" s="9">
        <v>40968.583333333336</v>
      </c>
      <c r="I20" s="10">
        <f t="shared" si="0"/>
        <v>3.125</v>
      </c>
      <c r="J20" s="9">
        <f t="shared" si="1"/>
        <v>0.024305555554747116</v>
      </c>
      <c r="K20" s="72">
        <f t="shared" si="3"/>
        <v>0.5833333333139308</v>
      </c>
      <c r="L20" s="8">
        <v>10</v>
      </c>
      <c r="M20" s="8">
        <v>6</v>
      </c>
      <c r="N20" s="72">
        <f t="shared" si="2"/>
        <v>57.522499998086715</v>
      </c>
      <c r="O20" s="8"/>
    </row>
    <row r="21" spans="1:15" ht="15">
      <c r="A21" s="8">
        <v>11</v>
      </c>
      <c r="B21" s="14">
        <v>40969</v>
      </c>
      <c r="C21" s="68" t="s">
        <v>134</v>
      </c>
      <c r="D21" s="43" t="s">
        <v>24</v>
      </c>
      <c r="E21" s="103">
        <v>40969.09027777778</v>
      </c>
      <c r="F21" s="9">
        <v>40969.385416666664</v>
      </c>
      <c r="G21" s="17" t="s">
        <v>121</v>
      </c>
      <c r="H21" s="9">
        <v>40969.604166666664</v>
      </c>
      <c r="I21" s="10">
        <f t="shared" si="0"/>
        <v>0.21875</v>
      </c>
      <c r="J21" s="9">
        <f t="shared" si="1"/>
        <v>0.2951388888832298</v>
      </c>
      <c r="K21" s="72">
        <f t="shared" si="3"/>
        <v>7.0833333331975155</v>
      </c>
      <c r="L21" s="8">
        <v>19</v>
      </c>
      <c r="M21" s="8">
        <v>10</v>
      </c>
      <c r="N21" s="72">
        <f t="shared" si="2"/>
        <v>2211.877083290922</v>
      </c>
      <c r="O21" s="8"/>
    </row>
    <row r="22" spans="1:15" ht="27.75">
      <c r="A22" s="8">
        <v>12</v>
      </c>
      <c r="B22" s="14">
        <v>40969</v>
      </c>
      <c r="C22" s="107" t="s">
        <v>122</v>
      </c>
      <c r="D22" s="87" t="s">
        <v>123</v>
      </c>
      <c r="E22" s="103">
        <v>40969.75833333333</v>
      </c>
      <c r="F22" s="9">
        <v>40969.77916666667</v>
      </c>
      <c r="G22" s="17" t="s">
        <v>14</v>
      </c>
      <c r="H22" s="9">
        <v>40984.65972222222</v>
      </c>
      <c r="I22" s="10">
        <f t="shared" si="0"/>
        <v>14.880555555551837</v>
      </c>
      <c r="J22" s="9">
        <f t="shared" si="1"/>
        <v>0.020833333335758653</v>
      </c>
      <c r="K22" s="72">
        <f t="shared" si="3"/>
        <v>0.5000000000582077</v>
      </c>
      <c r="L22" s="8">
        <v>110</v>
      </c>
      <c r="M22" s="8">
        <v>6</v>
      </c>
      <c r="N22" s="72">
        <f t="shared" si="2"/>
        <v>542.3550000631384</v>
      </c>
      <c r="O22" s="8"/>
    </row>
    <row r="23" spans="1:15" ht="15">
      <c r="A23" s="8">
        <v>13</v>
      </c>
      <c r="B23" s="14">
        <v>40969</v>
      </c>
      <c r="C23" s="105" t="s">
        <v>124</v>
      </c>
      <c r="D23" s="76" t="s">
        <v>125</v>
      </c>
      <c r="E23" s="103">
        <v>40969.75833333333</v>
      </c>
      <c r="F23" s="9">
        <v>40969.82361111111</v>
      </c>
      <c r="G23" s="17" t="s">
        <v>14</v>
      </c>
      <c r="H23" s="9">
        <v>40971.61111111111</v>
      </c>
      <c r="I23" s="10">
        <f t="shared" si="0"/>
        <v>1.7874999999985448</v>
      </c>
      <c r="J23" s="9">
        <f t="shared" si="1"/>
        <v>0.06527777777955635</v>
      </c>
      <c r="K23" s="72">
        <f t="shared" si="3"/>
        <v>1.5666666667093523</v>
      </c>
      <c r="L23" s="8">
        <v>70</v>
      </c>
      <c r="M23" s="8">
        <v>6</v>
      </c>
      <c r="N23" s="72">
        <f t="shared" si="2"/>
        <v>1081.4230000294647</v>
      </c>
      <c r="O23" s="8"/>
    </row>
    <row r="24" spans="1:15" ht="15">
      <c r="A24" s="8">
        <v>14</v>
      </c>
      <c r="B24" s="111">
        <v>40982</v>
      </c>
      <c r="C24" s="119" t="s">
        <v>135</v>
      </c>
      <c r="D24" s="67" t="s">
        <v>136</v>
      </c>
      <c r="E24" s="9">
        <v>40982.57986111111</v>
      </c>
      <c r="F24" s="9">
        <v>40982.57986111111</v>
      </c>
      <c r="G24" s="17" t="s">
        <v>14</v>
      </c>
      <c r="H24" s="9">
        <v>40988.61111111111</v>
      </c>
      <c r="I24" s="10">
        <f t="shared" si="0"/>
        <v>6.03125</v>
      </c>
      <c r="J24" s="9">
        <f t="shared" si="1"/>
        <v>0</v>
      </c>
      <c r="K24" s="72">
        <f t="shared" si="3"/>
        <v>0</v>
      </c>
      <c r="L24" s="8">
        <v>45</v>
      </c>
      <c r="M24" s="8">
        <v>6</v>
      </c>
      <c r="N24" s="72" t="s">
        <v>137</v>
      </c>
      <c r="O24" s="8"/>
    </row>
    <row r="25" spans="1:15" ht="15">
      <c r="A25" s="8">
        <v>15</v>
      </c>
      <c r="B25" s="14">
        <v>40983</v>
      </c>
      <c r="C25" s="126" t="s">
        <v>138</v>
      </c>
      <c r="D25" s="126" t="s">
        <v>139</v>
      </c>
      <c r="E25" s="9">
        <v>40983.61111111111</v>
      </c>
      <c r="F25" s="9">
        <v>40983.666666666664</v>
      </c>
      <c r="G25" s="17" t="s">
        <v>140</v>
      </c>
      <c r="H25" s="9">
        <v>40983.666666666664</v>
      </c>
      <c r="I25" s="10">
        <f t="shared" si="0"/>
        <v>0</v>
      </c>
      <c r="J25" s="9">
        <f t="shared" si="1"/>
        <v>0.055555555554747116</v>
      </c>
      <c r="K25" s="72">
        <f t="shared" si="3"/>
        <v>1.3333333333139308</v>
      </c>
      <c r="L25" s="8">
        <v>5</v>
      </c>
      <c r="M25" s="8">
        <v>6</v>
      </c>
      <c r="N25" s="72">
        <f t="shared" si="2"/>
        <v>65.73999999904336</v>
      </c>
      <c r="O25" s="8"/>
    </row>
    <row r="26" spans="1:15" s="33" customFormat="1" ht="15">
      <c r="A26" s="47"/>
      <c r="B26" s="21"/>
      <c r="C26" s="43"/>
      <c r="D26" s="43"/>
      <c r="E26" s="9"/>
      <c r="F26" s="9"/>
      <c r="G26" s="43"/>
      <c r="H26" s="25"/>
      <c r="I26" s="10"/>
      <c r="J26" s="25"/>
      <c r="K26" s="72"/>
      <c r="L26" s="22"/>
      <c r="M26" s="22"/>
      <c r="N26" s="72"/>
      <c r="O26" s="22"/>
    </row>
    <row r="27" spans="1:15" s="33" customFormat="1" ht="15">
      <c r="A27" s="47"/>
      <c r="B27" s="21"/>
      <c r="C27" s="43"/>
      <c r="D27" s="43"/>
      <c r="E27" s="9"/>
      <c r="F27" s="9"/>
      <c r="G27" s="43"/>
      <c r="H27" s="25"/>
      <c r="I27" s="10"/>
      <c r="J27" s="25"/>
      <c r="K27" s="72"/>
      <c r="L27" s="22"/>
      <c r="M27" s="22"/>
      <c r="N27" s="72"/>
      <c r="O27" s="22"/>
    </row>
    <row r="28" spans="1:15" s="33" customFormat="1" ht="15">
      <c r="A28" s="47"/>
      <c r="B28" s="21"/>
      <c r="C28" s="22"/>
      <c r="D28" s="23"/>
      <c r="E28" s="9"/>
      <c r="F28" s="9"/>
      <c r="G28" s="43"/>
      <c r="H28" s="25"/>
      <c r="I28" s="10"/>
      <c r="J28" s="25"/>
      <c r="K28" s="73"/>
      <c r="L28" s="22"/>
      <c r="M28" s="22"/>
      <c r="N28" s="73"/>
      <c r="O28" s="22"/>
    </row>
    <row r="29" spans="1:15" s="33" customFormat="1" ht="12.75">
      <c r="A29" s="47"/>
      <c r="B29" s="21"/>
      <c r="C29" s="22"/>
      <c r="D29" s="23"/>
      <c r="E29" s="9"/>
      <c r="F29" s="9"/>
      <c r="G29" s="22"/>
      <c r="H29" s="25"/>
      <c r="I29" s="10"/>
      <c r="J29" s="25"/>
      <c r="K29" s="73"/>
      <c r="L29" s="22"/>
      <c r="M29" s="22"/>
      <c r="N29" s="22"/>
      <c r="O29" s="22"/>
    </row>
    <row r="30" spans="1:15" s="33" customFormat="1" ht="12.75">
      <c r="A30" s="145" t="s">
        <v>21</v>
      </c>
      <c r="B30" s="146"/>
      <c r="C30" s="22"/>
      <c r="D30" s="22"/>
      <c r="E30" s="9"/>
      <c r="F30" s="19">
        <f>SUM(J11:J25)</f>
        <v>0.6751736111036735</v>
      </c>
      <c r="G30" s="22"/>
      <c r="H30" s="25"/>
      <c r="I30" s="13">
        <f>SUM(I11:I28)</f>
        <v>52.208854166645324</v>
      </c>
      <c r="J30" s="25"/>
      <c r="K30" s="73"/>
      <c r="L30" s="22"/>
      <c r="M30" s="22"/>
      <c r="N30" s="73">
        <f>SUM(N11:N27)</f>
        <v>8151.896957997042</v>
      </c>
      <c r="O30" s="22"/>
    </row>
    <row r="31" spans="1:15" ht="15">
      <c r="A31" s="11"/>
      <c r="B31" s="140" t="s">
        <v>37</v>
      </c>
      <c r="C31" s="154"/>
      <c r="D31" s="154"/>
      <c r="E31" s="141"/>
      <c r="F31" s="141"/>
      <c r="G31" s="154"/>
      <c r="H31" s="141"/>
      <c r="I31" s="142"/>
      <c r="J31" s="9"/>
      <c r="K31" s="72"/>
      <c r="L31" s="8"/>
      <c r="M31" s="8"/>
      <c r="N31" s="8"/>
      <c r="O31" s="8"/>
    </row>
    <row r="32" spans="1:15" ht="15">
      <c r="A32" s="11">
        <v>1</v>
      </c>
      <c r="B32" s="96" t="s">
        <v>56</v>
      </c>
      <c r="C32" s="105" t="s">
        <v>57</v>
      </c>
      <c r="D32" s="76" t="s">
        <v>24</v>
      </c>
      <c r="E32" s="97">
        <v>40910.930555555555</v>
      </c>
      <c r="F32" s="99">
        <v>40910.93194444444</v>
      </c>
      <c r="G32" s="120" t="s">
        <v>51</v>
      </c>
      <c r="H32" s="100">
        <v>40910.93194444444</v>
      </c>
      <c r="I32" s="10">
        <f aca="true" t="shared" si="4" ref="I32:I37">H32-F32</f>
        <v>0</v>
      </c>
      <c r="J32" s="9">
        <f aca="true" t="shared" si="5" ref="J32:J37">F32-E32</f>
        <v>0.0013888888861401938</v>
      </c>
      <c r="K32" s="72">
        <f aca="true" t="shared" si="6" ref="K32:K37">J32*24</f>
        <v>0.03333333326736465</v>
      </c>
      <c r="L32" s="8">
        <v>80</v>
      </c>
      <c r="M32" s="8">
        <v>10</v>
      </c>
      <c r="N32" s="72">
        <f aca="true" t="shared" si="7" ref="N32:N37">K32*L32*M32*0.95*1.73</f>
        <v>43.82666657993104</v>
      </c>
      <c r="O32" s="8"/>
    </row>
    <row r="33" spans="1:15" ht="15">
      <c r="A33" s="11">
        <v>2</v>
      </c>
      <c r="B33" s="96">
        <v>40915</v>
      </c>
      <c r="C33" s="105" t="s">
        <v>58</v>
      </c>
      <c r="D33" s="76" t="s">
        <v>59</v>
      </c>
      <c r="E33" s="97">
        <v>40915.74166666667</v>
      </c>
      <c r="F33" s="99">
        <v>40915.74722222222</v>
      </c>
      <c r="G33" s="120" t="s">
        <v>53</v>
      </c>
      <c r="H33" s="100">
        <v>40915.74722222222</v>
      </c>
      <c r="I33" s="10">
        <f t="shared" si="4"/>
        <v>0</v>
      </c>
      <c r="J33" s="9">
        <f t="shared" si="5"/>
        <v>0.005555555551836733</v>
      </c>
      <c r="K33" s="72">
        <f t="shared" si="6"/>
        <v>0.1333333332440816</v>
      </c>
      <c r="L33" s="8">
        <v>80</v>
      </c>
      <c r="M33" s="8">
        <v>10</v>
      </c>
      <c r="N33" s="72">
        <f t="shared" si="7"/>
        <v>175.30666654931846</v>
      </c>
      <c r="O33" s="8"/>
    </row>
    <row r="34" spans="1:15" ht="15">
      <c r="A34" s="11">
        <v>3</v>
      </c>
      <c r="B34" s="96">
        <v>40945</v>
      </c>
      <c r="C34" s="105" t="s">
        <v>88</v>
      </c>
      <c r="D34" s="76" t="s">
        <v>89</v>
      </c>
      <c r="E34" s="97">
        <v>40945.833333333336</v>
      </c>
      <c r="F34" s="27">
        <v>40946.104166666664</v>
      </c>
      <c r="G34" s="67" t="s">
        <v>90</v>
      </c>
      <c r="H34" s="25">
        <v>40946.104166666664</v>
      </c>
      <c r="I34" s="10">
        <f t="shared" si="4"/>
        <v>0</v>
      </c>
      <c r="J34" s="9">
        <f t="shared" si="5"/>
        <v>0.2708333333284827</v>
      </c>
      <c r="K34" s="72">
        <f t="shared" si="6"/>
        <v>6.499999999883585</v>
      </c>
      <c r="L34" s="8">
        <v>80</v>
      </c>
      <c r="M34" s="8">
        <v>10</v>
      </c>
      <c r="N34" s="72">
        <f t="shared" si="7"/>
        <v>8546.199999846936</v>
      </c>
      <c r="O34" s="8"/>
    </row>
    <row r="35" spans="1:15" ht="16.5" customHeight="1">
      <c r="A35" s="11">
        <v>4</v>
      </c>
      <c r="B35" s="96">
        <v>40945</v>
      </c>
      <c r="C35" s="105" t="s">
        <v>57</v>
      </c>
      <c r="D35" s="76" t="s">
        <v>24</v>
      </c>
      <c r="E35" s="97">
        <v>40945.96388888889</v>
      </c>
      <c r="F35" s="27">
        <v>40945.99236111111</v>
      </c>
      <c r="G35" s="43" t="s">
        <v>27</v>
      </c>
      <c r="H35" s="25">
        <v>40945.99236111111</v>
      </c>
      <c r="I35" s="10">
        <f t="shared" si="4"/>
        <v>0</v>
      </c>
      <c r="J35" s="9">
        <f t="shared" si="5"/>
        <v>0.028472222220443655</v>
      </c>
      <c r="K35" s="72">
        <f t="shared" si="6"/>
        <v>0.6833333332906477</v>
      </c>
      <c r="L35" s="8">
        <v>80</v>
      </c>
      <c r="M35" s="8">
        <v>10</v>
      </c>
      <c r="N35" s="72">
        <f t="shared" si="7"/>
        <v>898.4466666105436</v>
      </c>
      <c r="O35" s="8"/>
    </row>
    <row r="36" spans="1:15" ht="15">
      <c r="A36" s="11">
        <v>5</v>
      </c>
      <c r="B36" s="21"/>
      <c r="C36" s="67"/>
      <c r="D36" s="98"/>
      <c r="E36" s="27"/>
      <c r="F36" s="27"/>
      <c r="G36" s="43"/>
      <c r="H36" s="25"/>
      <c r="I36" s="10">
        <f t="shared" si="4"/>
        <v>0</v>
      </c>
      <c r="J36" s="9">
        <f t="shared" si="5"/>
        <v>0</v>
      </c>
      <c r="K36" s="72">
        <f t="shared" si="6"/>
        <v>0</v>
      </c>
      <c r="L36" s="8">
        <v>80</v>
      </c>
      <c r="M36" s="8">
        <v>10</v>
      </c>
      <c r="N36" s="72">
        <f t="shared" si="7"/>
        <v>0</v>
      </c>
      <c r="O36" s="8"/>
    </row>
    <row r="37" spans="1:15" ht="15">
      <c r="A37" s="11">
        <v>6</v>
      </c>
      <c r="B37" s="21"/>
      <c r="C37" s="43"/>
      <c r="D37" s="60"/>
      <c r="E37" s="27"/>
      <c r="F37" s="27"/>
      <c r="G37" s="43"/>
      <c r="H37" s="25"/>
      <c r="I37" s="10">
        <f t="shared" si="4"/>
        <v>0</v>
      </c>
      <c r="J37" s="9">
        <f t="shared" si="5"/>
        <v>0</v>
      </c>
      <c r="K37" s="72">
        <f t="shared" si="6"/>
        <v>0</v>
      </c>
      <c r="L37" s="8">
        <v>80</v>
      </c>
      <c r="M37" s="8">
        <v>10</v>
      </c>
      <c r="N37" s="72">
        <f t="shared" si="7"/>
        <v>0</v>
      </c>
      <c r="O37" s="8"/>
    </row>
    <row r="38" spans="1:15" ht="15">
      <c r="A38" s="11"/>
      <c r="B38" s="21"/>
      <c r="C38" s="22"/>
      <c r="D38" s="23"/>
      <c r="E38" s="27"/>
      <c r="F38" s="27"/>
      <c r="G38" s="43"/>
      <c r="H38" s="25"/>
      <c r="I38" s="10"/>
      <c r="J38" s="9"/>
      <c r="K38" s="72"/>
      <c r="L38" s="8"/>
      <c r="M38" s="8"/>
      <c r="N38" s="8"/>
      <c r="O38" s="8"/>
    </row>
    <row r="39" spans="1:15" ht="12.75">
      <c r="A39" s="11"/>
      <c r="B39" s="21"/>
      <c r="C39" s="22"/>
      <c r="D39" s="23"/>
      <c r="E39" s="27"/>
      <c r="F39" s="27"/>
      <c r="G39" s="22"/>
      <c r="H39" s="25"/>
      <c r="I39" s="10"/>
      <c r="J39" s="9"/>
      <c r="K39" s="72"/>
      <c r="L39" s="8"/>
      <c r="M39" s="8"/>
      <c r="N39" s="8"/>
      <c r="O39" s="8"/>
    </row>
    <row r="40" spans="1:15" ht="12.75">
      <c r="A40" s="11"/>
      <c r="B40" s="21"/>
      <c r="C40" s="22"/>
      <c r="D40" s="23"/>
      <c r="E40" s="27"/>
      <c r="F40" s="27"/>
      <c r="G40" s="22"/>
      <c r="H40" s="25"/>
      <c r="I40" s="10"/>
      <c r="J40" s="9"/>
      <c r="K40" s="72"/>
      <c r="L40" s="8"/>
      <c r="M40" s="8"/>
      <c r="N40" s="8"/>
      <c r="O40" s="8"/>
    </row>
    <row r="41" spans="1:15" ht="12.75">
      <c r="A41" s="145" t="s">
        <v>20</v>
      </c>
      <c r="B41" s="146"/>
      <c r="C41" s="22"/>
      <c r="D41" s="23"/>
      <c r="E41" s="27"/>
      <c r="F41" s="19">
        <f>SUM(J32:J40)</f>
        <v>0.3062499999869033</v>
      </c>
      <c r="G41" s="22"/>
      <c r="H41" s="25"/>
      <c r="I41" s="13">
        <f>SUM(I32:I40)</f>
        <v>0</v>
      </c>
      <c r="J41" s="9"/>
      <c r="K41" s="72"/>
      <c r="L41" s="8"/>
      <c r="M41" s="8"/>
      <c r="N41" s="73">
        <f>SUM(N32:N37)</f>
        <v>9663.77999958673</v>
      </c>
      <c r="O41" s="8"/>
    </row>
    <row r="42" spans="1:15" ht="12.75">
      <c r="A42" s="11"/>
      <c r="B42" s="11"/>
      <c r="C42" s="11"/>
      <c r="D42" s="20"/>
      <c r="E42" s="27"/>
      <c r="F42" s="27"/>
      <c r="G42" s="11"/>
      <c r="H42" s="12"/>
      <c r="I42" s="10"/>
      <c r="J42" s="9"/>
      <c r="K42" s="72"/>
      <c r="L42" s="8"/>
      <c r="M42" s="8"/>
      <c r="N42" s="8"/>
      <c r="O42" s="8"/>
    </row>
    <row r="43" spans="1:15" ht="15">
      <c r="A43" s="11"/>
      <c r="B43" s="140" t="s">
        <v>38</v>
      </c>
      <c r="C43" s="141"/>
      <c r="D43" s="141"/>
      <c r="E43" s="141"/>
      <c r="F43" s="141"/>
      <c r="G43" s="141"/>
      <c r="H43" s="141"/>
      <c r="I43" s="142"/>
      <c r="J43" s="9"/>
      <c r="K43" s="72"/>
      <c r="L43" s="8"/>
      <c r="M43" s="8"/>
      <c r="N43" s="8"/>
      <c r="O43" s="8"/>
    </row>
    <row r="44" spans="1:10" ht="12.75">
      <c r="A44" s="143"/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5" s="33" customFormat="1" ht="15">
      <c r="A45" s="22">
        <v>1</v>
      </c>
      <c r="B45" s="36">
        <v>40921</v>
      </c>
      <c r="C45" s="105" t="s">
        <v>66</v>
      </c>
      <c r="D45" s="61" t="s">
        <v>67</v>
      </c>
      <c r="E45" s="77">
        <v>40921.60555555556</v>
      </c>
      <c r="F45" s="40">
        <v>40921.643055555556</v>
      </c>
      <c r="G45" s="52" t="s">
        <v>14</v>
      </c>
      <c r="H45" s="35">
        <v>40921.643055555556</v>
      </c>
      <c r="I45" s="80">
        <f aca="true" t="shared" si="8" ref="I45:I50">H45-F45</f>
        <v>0</v>
      </c>
      <c r="J45" s="81">
        <f>F45-E45</f>
        <v>0.03749999999854481</v>
      </c>
      <c r="K45" s="82">
        <f>J45*24</f>
        <v>0.8999999999650754</v>
      </c>
      <c r="L45" s="44">
        <v>160</v>
      </c>
      <c r="M45" s="8">
        <v>10</v>
      </c>
      <c r="N45" s="72">
        <f>K45*L45*M45*0.95*1.73</f>
        <v>2366.6399999081623</v>
      </c>
      <c r="O45" s="22"/>
    </row>
    <row r="46" spans="1:15" s="33" customFormat="1" ht="44.25" customHeight="1">
      <c r="A46" s="22">
        <v>2</v>
      </c>
      <c r="B46" s="36">
        <v>40939</v>
      </c>
      <c r="C46" s="105" t="s">
        <v>79</v>
      </c>
      <c r="D46" s="76" t="s">
        <v>80</v>
      </c>
      <c r="E46" s="77">
        <v>40939.29861111111</v>
      </c>
      <c r="F46" s="35">
        <v>40939.649305555555</v>
      </c>
      <c r="G46" s="52" t="s">
        <v>14</v>
      </c>
      <c r="H46" s="35">
        <v>40939.649305555555</v>
      </c>
      <c r="I46" s="80">
        <f t="shared" si="8"/>
        <v>0</v>
      </c>
      <c r="J46" s="81">
        <f>F46-E46</f>
        <v>0.3506944444452529</v>
      </c>
      <c r="K46" s="82">
        <f>J46*24</f>
        <v>8.41666666668607</v>
      </c>
      <c r="L46" s="44">
        <v>35</v>
      </c>
      <c r="M46" s="8">
        <v>10</v>
      </c>
      <c r="N46" s="72">
        <f>K46*L46*M46*0.95*1.73</f>
        <v>4841.4770833444945</v>
      </c>
      <c r="O46" s="22"/>
    </row>
    <row r="47" spans="1:15" s="33" customFormat="1" ht="19.5" customHeight="1">
      <c r="A47" s="22">
        <v>3</v>
      </c>
      <c r="B47" s="36">
        <v>40959</v>
      </c>
      <c r="C47" s="105" t="s">
        <v>112</v>
      </c>
      <c r="D47" s="76" t="s">
        <v>113</v>
      </c>
      <c r="E47" s="77">
        <v>40959.73819444444</v>
      </c>
      <c r="F47" s="35">
        <v>40959.78472222222</v>
      </c>
      <c r="G47" s="52" t="s">
        <v>14</v>
      </c>
      <c r="H47" s="35">
        <v>40963.57430555556</v>
      </c>
      <c r="I47" s="80">
        <f t="shared" si="8"/>
        <v>3.789583333338669</v>
      </c>
      <c r="J47" s="81"/>
      <c r="K47" s="82"/>
      <c r="L47" s="44"/>
      <c r="M47" s="8"/>
      <c r="N47" s="72"/>
      <c r="O47" s="22"/>
    </row>
    <row r="48" spans="1:15" s="33" customFormat="1" ht="15">
      <c r="A48" s="22">
        <v>4</v>
      </c>
      <c r="B48" s="36">
        <v>40962</v>
      </c>
      <c r="C48" s="105" t="s">
        <v>106</v>
      </c>
      <c r="D48" s="76" t="s">
        <v>107</v>
      </c>
      <c r="E48" s="77">
        <v>40962.379166666666</v>
      </c>
      <c r="F48" s="35">
        <v>40962.46388888889</v>
      </c>
      <c r="G48" s="52" t="s">
        <v>14</v>
      </c>
      <c r="H48" s="35">
        <v>40964.604166666664</v>
      </c>
      <c r="I48" s="80">
        <f t="shared" si="8"/>
        <v>2.140277777776646</v>
      </c>
      <c r="J48" s="81">
        <f>F48-E48</f>
        <v>0.08472222222189885</v>
      </c>
      <c r="K48" s="82">
        <f>J48*24</f>
        <v>2.0333333333255723</v>
      </c>
      <c r="L48" s="110"/>
      <c r="M48" s="8">
        <v>10</v>
      </c>
      <c r="N48" s="72">
        <f>K48*L48*M48*0.95*1.73</f>
        <v>0</v>
      </c>
      <c r="O48" s="22"/>
    </row>
    <row r="49" spans="1:15" s="33" customFormat="1" ht="15">
      <c r="A49" s="22">
        <v>5</v>
      </c>
      <c r="B49" s="28">
        <v>40967</v>
      </c>
      <c r="C49" s="113" t="s">
        <v>118</v>
      </c>
      <c r="D49" s="95" t="s">
        <v>119</v>
      </c>
      <c r="E49" s="35">
        <v>40967.65625</v>
      </c>
      <c r="F49" s="35">
        <v>40967.67013888889</v>
      </c>
      <c r="G49" s="58" t="s">
        <v>14</v>
      </c>
      <c r="H49" s="35">
        <v>40968.631944444445</v>
      </c>
      <c r="I49" s="80">
        <f t="shared" si="8"/>
        <v>0.9618055555547471</v>
      </c>
      <c r="J49" s="81">
        <f>F49-E49</f>
        <v>0.013888888890505768</v>
      </c>
      <c r="K49" s="82">
        <f>J49*24</f>
        <v>0.33333333337213844</v>
      </c>
      <c r="L49" s="44">
        <v>35</v>
      </c>
      <c r="M49" s="8">
        <v>10</v>
      </c>
      <c r="N49" s="72">
        <f>K49*L49*M49*0.95*1.73</f>
        <v>191.74166668898835</v>
      </c>
      <c r="O49" s="22"/>
    </row>
    <row r="50" spans="1:15" s="33" customFormat="1" ht="15">
      <c r="A50" s="22">
        <v>6</v>
      </c>
      <c r="B50" s="36">
        <v>40973</v>
      </c>
      <c r="C50" s="105" t="s">
        <v>129</v>
      </c>
      <c r="D50" s="112" t="s">
        <v>130</v>
      </c>
      <c r="E50" s="35">
        <v>40973.77638888889</v>
      </c>
      <c r="F50" s="35">
        <v>40973.80902777778</v>
      </c>
      <c r="G50" s="52" t="s">
        <v>14</v>
      </c>
      <c r="H50" s="35">
        <v>40975.59027777778</v>
      </c>
      <c r="I50" s="80">
        <f t="shared" si="8"/>
        <v>1.78125</v>
      </c>
      <c r="J50" s="81">
        <f>F50-E50</f>
        <v>0.03263888889341615</v>
      </c>
      <c r="K50" s="82">
        <f>J50*24</f>
        <v>0.7833333334419876</v>
      </c>
      <c r="L50" s="44">
        <v>160</v>
      </c>
      <c r="M50" s="8">
        <v>10</v>
      </c>
      <c r="N50" s="72">
        <f>K50*L50*M50*0.95*1.73</f>
        <v>2059.8533336190508</v>
      </c>
      <c r="O50" s="22"/>
    </row>
    <row r="51" spans="1:15" s="33" customFormat="1" ht="12.75">
      <c r="A51" s="22"/>
      <c r="B51" s="28"/>
      <c r="C51" s="114"/>
      <c r="D51" s="29"/>
      <c r="E51" s="35"/>
      <c r="F51" s="35"/>
      <c r="G51" s="34"/>
      <c r="H51" s="35"/>
      <c r="I51" s="10"/>
      <c r="J51" s="9"/>
      <c r="K51" s="73"/>
      <c r="L51" s="22"/>
      <c r="M51" s="22"/>
      <c r="N51" s="22"/>
      <c r="O51" s="22"/>
    </row>
    <row r="52" spans="1:15" s="33" customFormat="1" ht="12.75">
      <c r="A52" s="22"/>
      <c r="B52" s="28"/>
      <c r="C52" s="29"/>
      <c r="D52" s="29"/>
      <c r="E52" s="35"/>
      <c r="F52" s="35"/>
      <c r="G52" s="34"/>
      <c r="H52" s="35"/>
      <c r="I52" s="10"/>
      <c r="J52" s="9"/>
      <c r="K52" s="73"/>
      <c r="L52" s="22"/>
      <c r="M52" s="22"/>
      <c r="N52" s="22"/>
      <c r="O52" s="22"/>
    </row>
    <row r="53" spans="1:15" s="33" customFormat="1" ht="12.75">
      <c r="A53" s="22"/>
      <c r="B53" s="36"/>
      <c r="C53" s="29"/>
      <c r="D53" s="29"/>
      <c r="E53" s="35"/>
      <c r="F53" s="29"/>
      <c r="G53" s="34"/>
      <c r="H53" s="29"/>
      <c r="I53" s="10"/>
      <c r="J53" s="9"/>
      <c r="K53" s="73"/>
      <c r="L53" s="22"/>
      <c r="M53" s="22"/>
      <c r="N53" s="22"/>
      <c r="O53" s="22"/>
    </row>
    <row r="54" spans="1:15" s="33" customFormat="1" ht="12.75">
      <c r="A54" s="145"/>
      <c r="B54" s="146"/>
      <c r="C54" s="29"/>
      <c r="D54" s="29"/>
      <c r="E54" s="35"/>
      <c r="F54" s="19">
        <f>SUM(J45:J53)</f>
        <v>0.5194444444496185</v>
      </c>
      <c r="G54" s="34"/>
      <c r="H54" s="29"/>
      <c r="I54" s="13">
        <f>SUM(I45:I53)</f>
        <v>8.672916666670062</v>
      </c>
      <c r="J54" s="9"/>
      <c r="K54" s="73"/>
      <c r="L54" s="22"/>
      <c r="M54" s="22"/>
      <c r="N54" s="73">
        <f>SUM(N45:N50)</f>
        <v>9459.712083560697</v>
      </c>
      <c r="O54" s="22"/>
    </row>
    <row r="55" spans="1:15" s="33" customFormat="1" ht="12.75">
      <c r="A55" s="22"/>
      <c r="B55" s="34"/>
      <c r="C55" s="29"/>
      <c r="D55" s="34"/>
      <c r="E55" s="34"/>
      <c r="F55" s="29"/>
      <c r="G55" s="30"/>
      <c r="H55" s="29"/>
      <c r="I55" s="29"/>
      <c r="J55" s="9"/>
      <c r="K55" s="73"/>
      <c r="L55" s="22"/>
      <c r="M55" s="22"/>
      <c r="N55" s="22"/>
      <c r="O55" s="22"/>
    </row>
    <row r="56" spans="1:15" s="33" customFormat="1" ht="15">
      <c r="A56" s="22"/>
      <c r="B56" s="140" t="s">
        <v>39</v>
      </c>
      <c r="C56" s="141"/>
      <c r="D56" s="141"/>
      <c r="E56" s="141"/>
      <c r="F56" s="141"/>
      <c r="G56" s="141"/>
      <c r="H56" s="141"/>
      <c r="I56" s="142"/>
      <c r="J56" s="9"/>
      <c r="K56" s="73"/>
      <c r="L56" s="22"/>
      <c r="M56" s="22"/>
      <c r="N56" s="22"/>
      <c r="O56" s="22"/>
    </row>
    <row r="57" spans="1:11" s="33" customFormat="1" ht="12.75" customHeight="1">
      <c r="A57" s="22"/>
      <c r="B57" s="143"/>
      <c r="C57" s="144"/>
      <c r="D57" s="144"/>
      <c r="E57" s="144"/>
      <c r="F57" s="144"/>
      <c r="G57" s="144"/>
      <c r="H57" s="144"/>
      <c r="I57" s="144"/>
      <c r="J57" s="144"/>
      <c r="K57" s="74"/>
    </row>
    <row r="58" spans="1:15" s="33" customFormat="1" ht="18.75" customHeight="1">
      <c r="A58" s="22">
        <v>1</v>
      </c>
      <c r="B58" s="36">
        <v>40912</v>
      </c>
      <c r="C58" s="105" t="s">
        <v>42</v>
      </c>
      <c r="D58" s="76" t="s">
        <v>24</v>
      </c>
      <c r="E58" s="83">
        <v>40912.46875</v>
      </c>
      <c r="F58" s="84">
        <v>40912.51388888889</v>
      </c>
      <c r="G58" s="120" t="s">
        <v>52</v>
      </c>
      <c r="H58" s="77">
        <v>40912.51388888889</v>
      </c>
      <c r="I58" s="10">
        <f aca="true" t="shared" si="9" ref="I58:I64">H58-F58</f>
        <v>0</v>
      </c>
      <c r="J58" s="9">
        <f aca="true" t="shared" si="10" ref="J58:J64">F58-E58</f>
        <v>0.04513888889050577</v>
      </c>
      <c r="K58" s="72">
        <f>J58*24</f>
        <v>1.0833333333721384</v>
      </c>
      <c r="L58" s="22">
        <v>50</v>
      </c>
      <c r="M58" s="22">
        <v>10</v>
      </c>
      <c r="N58" s="72">
        <f>K58*L58*M58*0.95*1.73</f>
        <v>890.2291666985548</v>
      </c>
      <c r="O58" s="22"/>
    </row>
    <row r="59" spans="1:15" s="33" customFormat="1" ht="27">
      <c r="A59" s="22">
        <v>2</v>
      </c>
      <c r="B59" s="36">
        <v>40933</v>
      </c>
      <c r="C59" s="105" t="s">
        <v>75</v>
      </c>
      <c r="D59" s="76" t="s">
        <v>76</v>
      </c>
      <c r="E59" s="83">
        <v>40933.680555555555</v>
      </c>
      <c r="F59" s="85">
        <v>40933.694444444445</v>
      </c>
      <c r="G59" s="127" t="s">
        <v>14</v>
      </c>
      <c r="H59" s="35">
        <v>40942.708333333336</v>
      </c>
      <c r="I59" s="10">
        <f>H59-F59</f>
        <v>9.013888888890506</v>
      </c>
      <c r="J59" s="9">
        <f t="shared" si="10"/>
        <v>0.013888888890505768</v>
      </c>
      <c r="K59" s="72">
        <f aca="true" t="shared" si="11" ref="K59:K64">J59*24</f>
        <v>0.33333333337213844</v>
      </c>
      <c r="L59" s="22">
        <v>50</v>
      </c>
      <c r="M59" s="22">
        <v>10</v>
      </c>
      <c r="N59" s="72">
        <f aca="true" t="shared" si="12" ref="N59:N64">K59*L59*M59*0.95*1.73</f>
        <v>273.91666669855476</v>
      </c>
      <c r="O59" s="22"/>
    </row>
    <row r="60" spans="1:15" s="33" customFormat="1" ht="15">
      <c r="A60" s="22">
        <v>3</v>
      </c>
      <c r="B60" s="36">
        <v>40936</v>
      </c>
      <c r="C60" s="105" t="s">
        <v>77</v>
      </c>
      <c r="D60" s="76" t="s">
        <v>78</v>
      </c>
      <c r="E60" s="83">
        <v>40936.282638888886</v>
      </c>
      <c r="F60" s="85">
        <v>40936.444444444445</v>
      </c>
      <c r="G60" s="59" t="s">
        <v>52</v>
      </c>
      <c r="H60" s="35">
        <v>40940.70138888889</v>
      </c>
      <c r="I60" s="10">
        <f t="shared" si="9"/>
        <v>4.256944444445253</v>
      </c>
      <c r="J60" s="9">
        <f t="shared" si="10"/>
        <v>0.1618055555591127</v>
      </c>
      <c r="K60" s="72">
        <f t="shared" si="11"/>
        <v>3.8833333334187046</v>
      </c>
      <c r="L60" s="22">
        <v>50</v>
      </c>
      <c r="M60" s="22">
        <v>10</v>
      </c>
      <c r="N60" s="72">
        <f t="shared" si="12"/>
        <v>3191.1291667368205</v>
      </c>
      <c r="O60" s="22"/>
    </row>
    <row r="61" spans="1:15" s="33" customFormat="1" ht="15">
      <c r="A61" s="22">
        <v>4</v>
      </c>
      <c r="B61" s="36">
        <v>40941</v>
      </c>
      <c r="C61" s="105" t="s">
        <v>81</v>
      </c>
      <c r="D61" s="76" t="s">
        <v>82</v>
      </c>
      <c r="E61" s="83">
        <v>40941.319444444445</v>
      </c>
      <c r="F61" s="85">
        <v>40941.368055555555</v>
      </c>
      <c r="G61" s="59" t="s">
        <v>52</v>
      </c>
      <c r="H61" s="35">
        <v>40947.63888888889</v>
      </c>
      <c r="I61" s="10">
        <f t="shared" si="9"/>
        <v>6.270833333335759</v>
      </c>
      <c r="J61" s="9">
        <f t="shared" si="10"/>
        <v>0.04861111110949423</v>
      </c>
      <c r="K61" s="72">
        <f t="shared" si="11"/>
        <v>1.1666666666278616</v>
      </c>
      <c r="L61" s="22">
        <v>50</v>
      </c>
      <c r="M61" s="22">
        <v>10</v>
      </c>
      <c r="N61" s="72">
        <f t="shared" si="12"/>
        <v>958.7083333014452</v>
      </c>
      <c r="O61" s="22"/>
    </row>
    <row r="62" spans="1:15" s="33" customFormat="1" ht="27">
      <c r="A62" s="22">
        <v>5</v>
      </c>
      <c r="B62" s="36">
        <v>40947</v>
      </c>
      <c r="C62" s="105" t="s">
        <v>75</v>
      </c>
      <c r="D62" s="76" t="s">
        <v>76</v>
      </c>
      <c r="E62" s="83">
        <v>40947.375</v>
      </c>
      <c r="F62" s="85">
        <v>40947.625</v>
      </c>
      <c r="G62" s="59" t="s">
        <v>52</v>
      </c>
      <c r="H62" s="35">
        <v>40949.73611111111</v>
      </c>
      <c r="I62" s="10">
        <f t="shared" si="9"/>
        <v>2.1111111111094942</v>
      </c>
      <c r="J62" s="9">
        <f t="shared" si="10"/>
        <v>0.25</v>
      </c>
      <c r="K62" s="72">
        <f t="shared" si="11"/>
        <v>6</v>
      </c>
      <c r="L62" s="22">
        <v>50</v>
      </c>
      <c r="M62" s="22">
        <v>10</v>
      </c>
      <c r="N62" s="72">
        <f t="shared" si="12"/>
        <v>4930.5</v>
      </c>
      <c r="O62" s="22"/>
    </row>
    <row r="63" spans="1:15" s="33" customFormat="1" ht="27.75">
      <c r="A63" s="22">
        <v>6</v>
      </c>
      <c r="B63" s="36">
        <v>40977</v>
      </c>
      <c r="C63" s="116" t="s">
        <v>131</v>
      </c>
      <c r="D63" s="117" t="s">
        <v>132</v>
      </c>
      <c r="E63" s="84">
        <v>40977.625</v>
      </c>
      <c r="F63" s="85">
        <v>40977.666666666664</v>
      </c>
      <c r="G63" s="59" t="s">
        <v>52</v>
      </c>
      <c r="H63" s="35">
        <v>40977.916666666664</v>
      </c>
      <c r="I63" s="10">
        <f t="shared" si="9"/>
        <v>0.25</v>
      </c>
      <c r="J63" s="9">
        <f t="shared" si="10"/>
        <v>0.04166666666424135</v>
      </c>
      <c r="K63" s="72">
        <f t="shared" si="11"/>
        <v>0.9999999999417923</v>
      </c>
      <c r="L63" s="22">
        <v>50</v>
      </c>
      <c r="M63" s="22">
        <v>10</v>
      </c>
      <c r="N63" s="72">
        <f t="shared" si="12"/>
        <v>821.7499999521679</v>
      </c>
      <c r="O63" s="22"/>
    </row>
    <row r="64" spans="1:15" s="33" customFormat="1" ht="15">
      <c r="A64" s="22">
        <v>7</v>
      </c>
      <c r="B64" s="36">
        <v>40992</v>
      </c>
      <c r="C64" s="107" t="s">
        <v>151</v>
      </c>
      <c r="D64" s="107" t="s">
        <v>152</v>
      </c>
      <c r="E64" s="83">
        <v>40992.854166666664</v>
      </c>
      <c r="F64" s="85">
        <v>40992.868055555555</v>
      </c>
      <c r="G64" s="53" t="s">
        <v>14</v>
      </c>
      <c r="H64" s="35">
        <v>40992.96875</v>
      </c>
      <c r="I64" s="10">
        <f t="shared" si="9"/>
        <v>0.10069444444525288</v>
      </c>
      <c r="J64" s="9">
        <f t="shared" si="10"/>
        <v>0.013888888890505768</v>
      </c>
      <c r="K64" s="72">
        <f t="shared" si="11"/>
        <v>0.33333333337213844</v>
      </c>
      <c r="L64" s="22">
        <v>50</v>
      </c>
      <c r="M64" s="22">
        <v>10</v>
      </c>
      <c r="N64" s="72">
        <f t="shared" si="12"/>
        <v>273.91666669855476</v>
      </c>
      <c r="O64" s="22"/>
    </row>
    <row r="65" spans="1:15" s="33" customFormat="1" ht="15">
      <c r="A65" s="22"/>
      <c r="B65" s="28"/>
      <c r="C65" s="138"/>
      <c r="D65" s="139"/>
      <c r="E65" s="37"/>
      <c r="F65" s="35"/>
      <c r="G65" s="53"/>
      <c r="H65" s="35"/>
      <c r="I65" s="10"/>
      <c r="J65" s="9"/>
      <c r="K65" s="73"/>
      <c r="L65" s="22"/>
      <c r="M65" s="22"/>
      <c r="N65" s="22"/>
      <c r="O65" s="22"/>
    </row>
    <row r="66" spans="1:15" s="33" customFormat="1" ht="15">
      <c r="A66" s="22"/>
      <c r="B66" s="28"/>
      <c r="C66" s="51"/>
      <c r="D66" s="51"/>
      <c r="E66" s="37"/>
      <c r="F66" s="35"/>
      <c r="G66" s="53"/>
      <c r="H66" s="35"/>
      <c r="I66" s="10"/>
      <c r="J66" s="9"/>
      <c r="K66" s="73"/>
      <c r="L66" s="22"/>
      <c r="M66" s="22"/>
      <c r="N66" s="22"/>
      <c r="O66" s="22"/>
    </row>
    <row r="67" spans="1:15" s="33" customFormat="1" ht="12.75">
      <c r="A67" s="145" t="s">
        <v>19</v>
      </c>
      <c r="B67" s="146"/>
      <c r="C67" s="34"/>
      <c r="D67" s="29"/>
      <c r="E67" s="37"/>
      <c r="F67" s="19">
        <f>SUM(J58:J62)</f>
        <v>0.5194444444496185</v>
      </c>
      <c r="G67" s="30"/>
      <c r="H67" s="29"/>
      <c r="I67" s="13">
        <f>SUM(I58:I64)</f>
        <v>22.003472222226264</v>
      </c>
      <c r="J67" s="9"/>
      <c r="K67" s="73"/>
      <c r="L67" s="22"/>
      <c r="M67" s="22"/>
      <c r="N67" s="73">
        <f>SUM(N58:N64)</f>
        <v>11340.150000086098</v>
      </c>
      <c r="O67" s="22"/>
    </row>
    <row r="68" spans="1:15" s="33" customFormat="1" ht="12.75">
      <c r="A68" s="22"/>
      <c r="B68" s="34"/>
      <c r="C68" s="34"/>
      <c r="D68" s="29"/>
      <c r="E68" s="34"/>
      <c r="F68" s="29"/>
      <c r="G68" s="30"/>
      <c r="H68" s="29"/>
      <c r="I68" s="10"/>
      <c r="J68" s="9"/>
      <c r="K68" s="73"/>
      <c r="L68" s="22"/>
      <c r="M68" s="22"/>
      <c r="N68" s="22"/>
      <c r="O68" s="22"/>
    </row>
    <row r="69" spans="1:15" s="33" customFormat="1" ht="15">
      <c r="A69" s="88"/>
      <c r="B69" s="89"/>
      <c r="C69" s="90"/>
      <c r="D69" s="64" t="s">
        <v>40</v>
      </c>
      <c r="E69" s="65"/>
      <c r="F69" s="65"/>
      <c r="G69" s="65"/>
      <c r="H69" s="65"/>
      <c r="I69" s="66"/>
      <c r="J69" s="9"/>
      <c r="K69" s="73"/>
      <c r="L69" s="22"/>
      <c r="M69" s="22"/>
      <c r="N69" s="22"/>
      <c r="O69" s="22"/>
    </row>
    <row r="70" spans="1:11" s="33" customFormat="1" ht="12.75">
      <c r="A70" s="22"/>
      <c r="B70" s="148"/>
      <c r="C70" s="149"/>
      <c r="D70" s="149"/>
      <c r="E70" s="149"/>
      <c r="F70" s="149"/>
      <c r="G70" s="149"/>
      <c r="H70" s="149"/>
      <c r="I70" s="149"/>
      <c r="J70" s="149"/>
      <c r="K70" s="74"/>
    </row>
    <row r="71" spans="1:15" s="33" customFormat="1" ht="15">
      <c r="A71" s="22">
        <v>1</v>
      </c>
      <c r="B71" s="36">
        <v>40930</v>
      </c>
      <c r="C71" s="105" t="s">
        <v>70</v>
      </c>
      <c r="D71" s="76" t="s">
        <v>71</v>
      </c>
      <c r="E71" s="79">
        <v>40930.53888888889</v>
      </c>
      <c r="F71" s="35">
        <v>40930.631944444445</v>
      </c>
      <c r="G71" s="53" t="s">
        <v>72</v>
      </c>
      <c r="H71" s="35">
        <v>40930.631944444445</v>
      </c>
      <c r="I71" s="10">
        <f aca="true" t="shared" si="13" ref="I71:I78">H71-F71</f>
        <v>0</v>
      </c>
      <c r="J71" s="9">
        <f aca="true" t="shared" si="14" ref="J71:J78">F71-E71</f>
        <v>0.09305555555329192</v>
      </c>
      <c r="K71" s="72">
        <f aca="true" t="shared" si="15" ref="K71:K78">J71*24</f>
        <v>2.233333333279006</v>
      </c>
      <c r="L71" s="8">
        <v>50</v>
      </c>
      <c r="M71" s="8">
        <v>10</v>
      </c>
      <c r="N71" s="72">
        <f aca="true" t="shared" si="16" ref="N71:N78">K71*L71*M71*0.95*1.73</f>
        <v>1835.2416666220233</v>
      </c>
      <c r="O71" s="22"/>
    </row>
    <row r="72" spans="1:15" s="41" customFormat="1" ht="27">
      <c r="A72" s="44">
        <v>2</v>
      </c>
      <c r="B72" s="36">
        <v>40932</v>
      </c>
      <c r="C72" s="105" t="s">
        <v>73</v>
      </c>
      <c r="D72" s="76" t="s">
        <v>74</v>
      </c>
      <c r="E72" s="79">
        <v>40932.842361111114</v>
      </c>
      <c r="F72" s="35">
        <v>40932.94930555556</v>
      </c>
      <c r="G72" s="53" t="s">
        <v>14</v>
      </c>
      <c r="H72" s="35">
        <v>40958.743055555555</v>
      </c>
      <c r="I72" s="10">
        <f t="shared" si="13"/>
        <v>25.79374999999709</v>
      </c>
      <c r="J72" s="9">
        <f t="shared" si="14"/>
        <v>0.10694444444379769</v>
      </c>
      <c r="K72" s="72">
        <f t="shared" si="15"/>
        <v>2.5666666666511446</v>
      </c>
      <c r="L72" s="8">
        <v>50</v>
      </c>
      <c r="M72" s="8">
        <v>10</v>
      </c>
      <c r="N72" s="72">
        <f t="shared" si="16"/>
        <v>2109.158333320578</v>
      </c>
      <c r="O72" s="44"/>
    </row>
    <row r="73" spans="1:15" s="41" customFormat="1" ht="15">
      <c r="A73" s="22">
        <v>3</v>
      </c>
      <c r="B73" s="39">
        <v>40952</v>
      </c>
      <c r="C73" s="105" t="s">
        <v>97</v>
      </c>
      <c r="D73" s="76" t="s">
        <v>98</v>
      </c>
      <c r="E73" s="92">
        <v>40952.60763888889</v>
      </c>
      <c r="F73" s="40">
        <v>40952.62847222222</v>
      </c>
      <c r="G73" s="55" t="s">
        <v>23</v>
      </c>
      <c r="H73" s="40">
        <v>40952.711805555555</v>
      </c>
      <c r="I73" s="10">
        <f t="shared" si="13"/>
        <v>0.08333333333575865</v>
      </c>
      <c r="J73" s="9">
        <f t="shared" si="14"/>
        <v>0.020833333328482695</v>
      </c>
      <c r="K73" s="72">
        <f t="shared" si="15"/>
        <v>0.4999999998835847</v>
      </c>
      <c r="L73" s="8">
        <v>50</v>
      </c>
      <c r="M73" s="8">
        <v>10</v>
      </c>
      <c r="N73" s="72">
        <f t="shared" si="16"/>
        <v>410.8749999043357</v>
      </c>
      <c r="O73" s="44"/>
    </row>
    <row r="74" spans="1:15" s="33" customFormat="1" ht="15">
      <c r="A74" s="44">
        <v>4</v>
      </c>
      <c r="B74" s="36">
        <v>40953</v>
      </c>
      <c r="C74" s="105" t="s">
        <v>99</v>
      </c>
      <c r="D74" s="76" t="s">
        <v>100</v>
      </c>
      <c r="E74" s="79">
        <v>40953.75208333333</v>
      </c>
      <c r="F74" s="35">
        <v>40953.84930555556</v>
      </c>
      <c r="G74" s="53" t="s">
        <v>101</v>
      </c>
      <c r="H74" s="40">
        <v>40953.84930555556</v>
      </c>
      <c r="I74" s="10">
        <f t="shared" si="13"/>
        <v>0</v>
      </c>
      <c r="J74" s="9">
        <f t="shared" si="14"/>
        <v>0.09722222222626442</v>
      </c>
      <c r="K74" s="72">
        <f t="shared" si="15"/>
        <v>2.333333333430346</v>
      </c>
      <c r="L74" s="8">
        <v>50</v>
      </c>
      <c r="M74" s="8">
        <v>10</v>
      </c>
      <c r="N74" s="72">
        <f t="shared" si="16"/>
        <v>1917.416666746387</v>
      </c>
      <c r="O74" s="22"/>
    </row>
    <row r="75" spans="1:15" s="33" customFormat="1" ht="27.75" customHeight="1">
      <c r="A75" s="22">
        <v>5</v>
      </c>
      <c r="B75" s="36">
        <v>40961</v>
      </c>
      <c r="C75" s="105" t="s">
        <v>110</v>
      </c>
      <c r="D75" s="76" t="s">
        <v>111</v>
      </c>
      <c r="E75" s="79">
        <v>40961.99652777778</v>
      </c>
      <c r="F75" s="115">
        <v>40962.041666666664</v>
      </c>
      <c r="G75" s="56" t="s">
        <v>14</v>
      </c>
      <c r="H75" s="40">
        <v>40969.72222222222</v>
      </c>
      <c r="I75" s="10">
        <f t="shared" si="13"/>
        <v>7.680555555554747</v>
      </c>
      <c r="J75" s="9">
        <f t="shared" si="14"/>
        <v>0.04513888888322981</v>
      </c>
      <c r="K75" s="72">
        <f t="shared" si="15"/>
        <v>1.0833333331975155</v>
      </c>
      <c r="L75" s="8">
        <v>50</v>
      </c>
      <c r="M75" s="8">
        <v>10</v>
      </c>
      <c r="N75" s="72">
        <f t="shared" si="16"/>
        <v>890.2291665550583</v>
      </c>
      <c r="O75" s="22"/>
    </row>
    <row r="76" spans="1:15" s="33" customFormat="1" ht="15">
      <c r="A76" s="44">
        <v>6</v>
      </c>
      <c r="B76" s="36">
        <v>40971</v>
      </c>
      <c r="C76" s="93" t="s">
        <v>127</v>
      </c>
      <c r="D76" s="95" t="s">
        <v>126</v>
      </c>
      <c r="E76" s="37">
        <v>40971.80486111111</v>
      </c>
      <c r="F76" s="35">
        <v>40971.81597222222</v>
      </c>
      <c r="G76" s="53" t="s">
        <v>14</v>
      </c>
      <c r="H76" s="35">
        <v>40982.80694444444</v>
      </c>
      <c r="I76" s="10">
        <f t="shared" si="13"/>
        <v>10.990972222221899</v>
      </c>
      <c r="J76" s="9">
        <f t="shared" si="14"/>
        <v>0.011111111110949423</v>
      </c>
      <c r="K76" s="72">
        <f t="shared" si="15"/>
        <v>0.26666666666278616</v>
      </c>
      <c r="L76" s="8">
        <v>50</v>
      </c>
      <c r="M76" s="8">
        <v>10</v>
      </c>
      <c r="N76" s="72">
        <f t="shared" si="16"/>
        <v>219.13333333014452</v>
      </c>
      <c r="O76" s="22"/>
    </row>
    <row r="77" spans="1:15" s="33" customFormat="1" ht="15">
      <c r="A77" s="22">
        <v>7</v>
      </c>
      <c r="B77" s="36">
        <v>40971</v>
      </c>
      <c r="C77" s="105" t="s">
        <v>99</v>
      </c>
      <c r="D77" s="112" t="s">
        <v>24</v>
      </c>
      <c r="E77" s="37">
        <v>40971.986805555556</v>
      </c>
      <c r="F77" s="35">
        <v>40972.01388888889</v>
      </c>
      <c r="G77" s="53" t="s">
        <v>101</v>
      </c>
      <c r="H77" s="35">
        <v>40972.09305555555</v>
      </c>
      <c r="I77" s="10">
        <f t="shared" si="13"/>
        <v>0.07916666666278616</v>
      </c>
      <c r="J77" s="9">
        <f t="shared" si="14"/>
        <v>0.02708333333430346</v>
      </c>
      <c r="K77" s="72">
        <f t="shared" si="15"/>
        <v>0.6500000000232831</v>
      </c>
      <c r="L77" s="8">
        <v>50</v>
      </c>
      <c r="M77" s="8">
        <v>10</v>
      </c>
      <c r="N77" s="72">
        <f t="shared" si="16"/>
        <v>534.1375000191329</v>
      </c>
      <c r="O77" s="22"/>
    </row>
    <row r="78" spans="1:15" s="33" customFormat="1" ht="15">
      <c r="A78" s="44">
        <v>8</v>
      </c>
      <c r="B78" s="36">
        <v>40972</v>
      </c>
      <c r="C78" s="109" t="s">
        <v>49</v>
      </c>
      <c r="D78" s="124" t="s">
        <v>128</v>
      </c>
      <c r="E78" s="37">
        <v>40972.84375</v>
      </c>
      <c r="F78" s="35">
        <v>40972.930555555555</v>
      </c>
      <c r="G78" s="53" t="s">
        <v>14</v>
      </c>
      <c r="H78" s="35">
        <v>40984.663194444445</v>
      </c>
      <c r="I78" s="10">
        <f t="shared" si="13"/>
        <v>11.732638888890506</v>
      </c>
      <c r="J78" s="9">
        <f t="shared" si="14"/>
        <v>0.08680555555474712</v>
      </c>
      <c r="K78" s="72">
        <f t="shared" si="15"/>
        <v>2.083333333313931</v>
      </c>
      <c r="L78" s="8">
        <v>50</v>
      </c>
      <c r="M78" s="8">
        <v>10</v>
      </c>
      <c r="N78" s="72">
        <f t="shared" si="16"/>
        <v>1711.9791666507226</v>
      </c>
      <c r="O78" s="22"/>
    </row>
    <row r="79" spans="1:15" s="33" customFormat="1" ht="15">
      <c r="A79" s="22"/>
      <c r="B79" s="36"/>
      <c r="C79" s="125"/>
      <c r="D79" s="108"/>
      <c r="E79" s="37"/>
      <c r="F79" s="35"/>
      <c r="G79" s="30"/>
      <c r="H79" s="35"/>
      <c r="I79" s="10"/>
      <c r="J79" s="9"/>
      <c r="K79" s="73"/>
      <c r="L79" s="22"/>
      <c r="M79" s="22"/>
      <c r="N79" s="22"/>
      <c r="O79" s="22"/>
    </row>
    <row r="80" spans="1:15" s="33" customFormat="1" ht="12.75">
      <c r="A80" s="22"/>
      <c r="B80" s="36"/>
      <c r="C80" s="34"/>
      <c r="D80" s="29"/>
      <c r="E80" s="37"/>
      <c r="F80" s="35"/>
      <c r="G80" s="30"/>
      <c r="H80" s="35"/>
      <c r="I80" s="10"/>
      <c r="J80" s="9"/>
      <c r="K80" s="73"/>
      <c r="L80" s="22"/>
      <c r="M80" s="22"/>
      <c r="N80" s="22"/>
      <c r="O80" s="22"/>
    </row>
    <row r="81" spans="1:15" s="33" customFormat="1" ht="12.75">
      <c r="A81" s="22"/>
      <c r="B81" s="36"/>
      <c r="C81" s="34"/>
      <c r="D81" s="29"/>
      <c r="E81" s="37"/>
      <c r="F81" s="35"/>
      <c r="G81" s="30"/>
      <c r="H81" s="29"/>
      <c r="I81" s="13"/>
      <c r="J81" s="9"/>
      <c r="K81" s="73"/>
      <c r="L81" s="22"/>
      <c r="M81" s="22"/>
      <c r="N81" s="22"/>
      <c r="O81" s="22"/>
    </row>
    <row r="82" spans="1:15" s="33" customFormat="1" ht="12.75">
      <c r="A82" s="22"/>
      <c r="B82" s="36"/>
      <c r="C82" s="34"/>
      <c r="D82" s="29"/>
      <c r="E82" s="37"/>
      <c r="F82" s="19"/>
      <c r="G82" s="30"/>
      <c r="H82" s="29"/>
      <c r="I82" s="13"/>
      <c r="J82" s="9"/>
      <c r="K82" s="73"/>
      <c r="L82" s="22"/>
      <c r="M82" s="22"/>
      <c r="N82" s="22"/>
      <c r="O82" s="22"/>
    </row>
    <row r="83" spans="1:15" s="33" customFormat="1" ht="12.75">
      <c r="A83" s="145" t="s">
        <v>18</v>
      </c>
      <c r="B83" s="146"/>
      <c r="C83" s="34"/>
      <c r="D83" s="29"/>
      <c r="E83" s="37"/>
      <c r="F83" s="19">
        <f>SUM(J71:J80)</f>
        <v>0.48819444443506654</v>
      </c>
      <c r="G83" s="30"/>
      <c r="H83" s="29"/>
      <c r="I83" s="13">
        <f>SUM(I71:I78)</f>
        <v>56.360416666662786</v>
      </c>
      <c r="J83" s="9"/>
      <c r="K83" s="73"/>
      <c r="L83" s="22"/>
      <c r="M83" s="22"/>
      <c r="N83" s="73">
        <f>SUM(N71:N78)</f>
        <v>9628.170833148382</v>
      </c>
      <c r="O83" s="22"/>
    </row>
    <row r="84" spans="1:15" s="33" customFormat="1" ht="12.75">
      <c r="A84" s="22"/>
      <c r="B84" s="34"/>
      <c r="C84" s="34"/>
      <c r="D84" s="29"/>
      <c r="E84" s="34"/>
      <c r="F84" s="29"/>
      <c r="G84" s="30"/>
      <c r="H84" s="29"/>
      <c r="I84" s="10"/>
      <c r="J84" s="9"/>
      <c r="K84" s="73"/>
      <c r="L84" s="22"/>
      <c r="M84" s="22"/>
      <c r="N84" s="22"/>
      <c r="O84" s="22"/>
    </row>
    <row r="85" spans="1:15" s="33" customFormat="1" ht="15">
      <c r="A85" s="22"/>
      <c r="B85" s="140" t="s">
        <v>41</v>
      </c>
      <c r="C85" s="141"/>
      <c r="D85" s="141"/>
      <c r="E85" s="141"/>
      <c r="F85" s="141"/>
      <c r="G85" s="141"/>
      <c r="H85" s="141"/>
      <c r="I85" s="142"/>
      <c r="J85" s="9"/>
      <c r="K85" s="73"/>
      <c r="L85" s="22"/>
      <c r="M85" s="22"/>
      <c r="N85" s="22"/>
      <c r="O85" s="22"/>
    </row>
    <row r="86" spans="1:13" s="33" customFormat="1" ht="12.75">
      <c r="A86" s="22"/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</row>
    <row r="87" spans="1:15" s="33" customFormat="1" ht="15">
      <c r="A87" s="22">
        <v>1</v>
      </c>
      <c r="B87" s="36">
        <v>40909</v>
      </c>
      <c r="C87" s="120" t="s">
        <v>45</v>
      </c>
      <c r="D87" s="120" t="s">
        <v>46</v>
      </c>
      <c r="E87" s="79">
        <v>40909.56736111111</v>
      </c>
      <c r="F87" s="37">
        <v>40909.57083333333</v>
      </c>
      <c r="G87" s="120" t="s">
        <v>54</v>
      </c>
      <c r="H87" s="77">
        <v>40909.57083333333</v>
      </c>
      <c r="I87" s="10">
        <f aca="true" t="shared" si="17" ref="I87:I94">H87-F87</f>
        <v>0</v>
      </c>
      <c r="J87" s="9">
        <f aca="true" t="shared" si="18" ref="J87:J94">F87-E87</f>
        <v>0.0034722222189884633</v>
      </c>
      <c r="K87" s="72">
        <f aca="true" t="shared" si="19" ref="K87:K94">J87*24</f>
        <v>0.08333333325572312</v>
      </c>
      <c r="L87" s="8">
        <v>44</v>
      </c>
      <c r="M87" s="8">
        <v>10</v>
      </c>
      <c r="N87" s="72">
        <f aca="true" t="shared" si="20" ref="N87:N94">K87*L87*M87*0.95*1.73</f>
        <v>60.261666610543614</v>
      </c>
      <c r="O87" s="22"/>
    </row>
    <row r="88" spans="1:15" s="33" customFormat="1" ht="30.75">
      <c r="A88" s="22">
        <v>2</v>
      </c>
      <c r="B88" s="36">
        <v>40915</v>
      </c>
      <c r="C88" s="120" t="s">
        <v>45</v>
      </c>
      <c r="D88" s="78" t="s">
        <v>47</v>
      </c>
      <c r="E88" s="79">
        <v>40915.25833333333</v>
      </c>
      <c r="F88" s="37">
        <v>40915.458333333336</v>
      </c>
      <c r="G88" s="120" t="s">
        <v>55</v>
      </c>
      <c r="H88" s="77">
        <v>40915.458333333336</v>
      </c>
      <c r="I88" s="10">
        <f t="shared" si="17"/>
        <v>0</v>
      </c>
      <c r="J88" s="9">
        <f t="shared" si="18"/>
        <v>0.20000000000436557</v>
      </c>
      <c r="K88" s="72">
        <f t="shared" si="19"/>
        <v>4.800000000104774</v>
      </c>
      <c r="L88" s="22">
        <v>10</v>
      </c>
      <c r="M88" s="8">
        <v>10</v>
      </c>
      <c r="N88" s="72">
        <f t="shared" si="20"/>
        <v>788.8800000172196</v>
      </c>
      <c r="O88" s="22"/>
    </row>
    <row r="89" spans="1:15" s="33" customFormat="1" ht="15">
      <c r="A89" s="22">
        <v>3</v>
      </c>
      <c r="B89" s="36">
        <v>40941</v>
      </c>
      <c r="C89" s="120" t="s">
        <v>83</v>
      </c>
      <c r="D89" s="120" t="s">
        <v>84</v>
      </c>
      <c r="E89" s="79">
        <v>40941.583333333336</v>
      </c>
      <c r="F89" s="37">
        <v>40941.674305555556</v>
      </c>
      <c r="G89" s="61" t="s">
        <v>85</v>
      </c>
      <c r="H89" s="77">
        <v>40941.674305555556</v>
      </c>
      <c r="I89" s="10">
        <f t="shared" si="17"/>
        <v>0</v>
      </c>
      <c r="J89" s="9">
        <f t="shared" si="18"/>
        <v>0.09097222222044365</v>
      </c>
      <c r="K89" s="72">
        <f t="shared" si="19"/>
        <v>2.1833333332906477</v>
      </c>
      <c r="L89" s="22">
        <v>30</v>
      </c>
      <c r="M89" s="8">
        <v>10</v>
      </c>
      <c r="N89" s="72">
        <f t="shared" si="20"/>
        <v>1076.492499978954</v>
      </c>
      <c r="O89" s="22"/>
    </row>
    <row r="90" spans="1:15" s="33" customFormat="1" ht="15">
      <c r="A90" s="22">
        <v>4</v>
      </c>
      <c r="B90" s="36">
        <v>40943</v>
      </c>
      <c r="C90" s="86" t="s">
        <v>86</v>
      </c>
      <c r="D90" s="86" t="s">
        <v>87</v>
      </c>
      <c r="E90" s="79">
        <v>40943.333333333336</v>
      </c>
      <c r="F90" s="35">
        <v>40943.4375</v>
      </c>
      <c r="G90" s="59" t="s">
        <v>23</v>
      </c>
      <c r="H90" s="35">
        <v>40943.4375</v>
      </c>
      <c r="I90" s="10">
        <f t="shared" si="17"/>
        <v>0</v>
      </c>
      <c r="J90" s="9">
        <f t="shared" si="18"/>
        <v>0.10416666666424135</v>
      </c>
      <c r="K90" s="72">
        <f t="shared" si="19"/>
        <v>2.4999999999417923</v>
      </c>
      <c r="L90" s="22">
        <v>40</v>
      </c>
      <c r="M90" s="8">
        <v>10</v>
      </c>
      <c r="N90" s="72">
        <f t="shared" si="20"/>
        <v>1643.4999999617344</v>
      </c>
      <c r="O90" s="22"/>
    </row>
    <row r="91" spans="1:15" s="33" customFormat="1" ht="15">
      <c r="A91" s="22">
        <v>5</v>
      </c>
      <c r="B91" s="36">
        <v>40950</v>
      </c>
      <c r="C91" s="86" t="s">
        <v>93</v>
      </c>
      <c r="D91" s="86" t="s">
        <v>94</v>
      </c>
      <c r="E91" s="79">
        <v>40950.444444444445</v>
      </c>
      <c r="F91" s="115">
        <v>40950.47986111111</v>
      </c>
      <c r="G91" s="59" t="s">
        <v>14</v>
      </c>
      <c r="H91" s="35"/>
      <c r="I91" s="10">
        <f t="shared" si="17"/>
        <v>-40950.47986111111</v>
      </c>
      <c r="J91" s="9">
        <f t="shared" si="18"/>
        <v>0.03541666666569654</v>
      </c>
      <c r="K91" s="72">
        <f t="shared" si="19"/>
        <v>0.8499999999767169</v>
      </c>
      <c r="L91" s="22">
        <v>40</v>
      </c>
      <c r="M91" s="8">
        <v>10</v>
      </c>
      <c r="N91" s="72">
        <f t="shared" si="20"/>
        <v>558.7899999846937</v>
      </c>
      <c r="O91" s="22"/>
    </row>
    <row r="92" spans="1:15" s="33" customFormat="1" ht="13.5">
      <c r="A92" s="22">
        <v>7</v>
      </c>
      <c r="B92" s="101">
        <v>40987</v>
      </c>
      <c r="C92" s="107" t="s">
        <v>141</v>
      </c>
      <c r="D92" s="107" t="s">
        <v>142</v>
      </c>
      <c r="E92" s="103">
        <v>40987.979166666664</v>
      </c>
      <c r="F92" s="122">
        <v>40988.225694444445</v>
      </c>
      <c r="G92" s="105" t="s">
        <v>143</v>
      </c>
      <c r="H92" s="103">
        <v>40988.225694444445</v>
      </c>
      <c r="I92" s="10">
        <f t="shared" si="17"/>
        <v>0</v>
      </c>
      <c r="J92" s="9">
        <f t="shared" si="18"/>
        <v>0.24652777778101154</v>
      </c>
      <c r="K92" s="72">
        <f t="shared" si="19"/>
        <v>5.916666666744277</v>
      </c>
      <c r="L92" s="22">
        <v>40</v>
      </c>
      <c r="M92" s="8">
        <v>10</v>
      </c>
      <c r="N92" s="72">
        <f t="shared" si="20"/>
        <v>3889.6166667176876</v>
      </c>
      <c r="O92" s="22"/>
    </row>
    <row r="93" spans="1:15" s="33" customFormat="1" ht="15">
      <c r="A93" s="22">
        <v>8</v>
      </c>
      <c r="B93" s="36">
        <v>40988</v>
      </c>
      <c r="C93" s="121" t="s">
        <v>141</v>
      </c>
      <c r="D93" s="121" t="s">
        <v>144</v>
      </c>
      <c r="E93" s="128">
        <v>40988.274305555555</v>
      </c>
      <c r="F93" s="129">
        <v>40988.333333333336</v>
      </c>
      <c r="G93" s="130" t="s">
        <v>146</v>
      </c>
      <c r="H93" s="77">
        <v>40988.333333333336</v>
      </c>
      <c r="I93" s="10">
        <f t="shared" si="17"/>
        <v>0</v>
      </c>
      <c r="J93" s="9">
        <f t="shared" si="18"/>
        <v>0.05902777778101154</v>
      </c>
      <c r="K93" s="72">
        <f t="shared" si="19"/>
        <v>1.4166666667442769</v>
      </c>
      <c r="L93" s="22">
        <v>40</v>
      </c>
      <c r="M93" s="8">
        <v>10</v>
      </c>
      <c r="N93" s="72">
        <f t="shared" si="20"/>
        <v>931.3166667176877</v>
      </c>
      <c r="O93" s="22"/>
    </row>
    <row r="94" spans="1:15" s="33" customFormat="1" ht="13.5">
      <c r="A94" s="22">
        <v>9</v>
      </c>
      <c r="B94" s="36">
        <v>40992</v>
      </c>
      <c r="C94" s="107" t="s">
        <v>141</v>
      </c>
      <c r="D94" s="107" t="s">
        <v>153</v>
      </c>
      <c r="E94" s="35">
        <v>40992.03125</v>
      </c>
      <c r="F94" s="35">
        <v>40992.10625</v>
      </c>
      <c r="G94" s="76" t="s">
        <v>154</v>
      </c>
      <c r="H94" s="77">
        <v>40992.10625</v>
      </c>
      <c r="I94" s="10">
        <f t="shared" si="17"/>
        <v>0</v>
      </c>
      <c r="J94" s="9">
        <f t="shared" si="18"/>
        <v>0.07499999999708962</v>
      </c>
      <c r="K94" s="72">
        <f t="shared" si="19"/>
        <v>1.7999999999301508</v>
      </c>
      <c r="L94" s="22">
        <v>20</v>
      </c>
      <c r="M94" s="8">
        <v>10</v>
      </c>
      <c r="N94" s="72">
        <f t="shared" si="20"/>
        <v>591.6599999770406</v>
      </c>
      <c r="O94" s="22"/>
    </row>
    <row r="95" spans="1:15" s="33" customFormat="1" ht="15">
      <c r="A95" s="22"/>
      <c r="B95" s="28"/>
      <c r="C95" s="50"/>
      <c r="D95" s="51"/>
      <c r="E95" s="37"/>
      <c r="F95" s="35"/>
      <c r="G95" s="53"/>
      <c r="H95" s="35"/>
      <c r="I95" s="10"/>
      <c r="J95" s="9"/>
      <c r="K95" s="73"/>
      <c r="L95" s="22"/>
      <c r="M95" s="22"/>
      <c r="N95" s="22"/>
      <c r="O95" s="22"/>
    </row>
    <row r="96" spans="1:15" s="33" customFormat="1" ht="12.75">
      <c r="A96" s="145" t="s">
        <v>17</v>
      </c>
      <c r="B96" s="146"/>
      <c r="C96" s="34"/>
      <c r="D96" s="29"/>
      <c r="E96" s="34"/>
      <c r="F96" s="19">
        <f>SUM(J87:J93)</f>
        <v>0.7395833333357587</v>
      </c>
      <c r="G96" s="30"/>
      <c r="H96" s="29"/>
      <c r="I96" s="13">
        <f>SUM(I87:I94)</f>
        <v>-40950.47986111111</v>
      </c>
      <c r="J96" s="25"/>
      <c r="K96" s="73"/>
      <c r="L96" s="22"/>
      <c r="M96" s="22"/>
      <c r="N96" s="73">
        <f>SUM(N87:N94)</f>
        <v>9540.517499965561</v>
      </c>
      <c r="O96" s="22"/>
    </row>
    <row r="97" spans="1:15" s="33" customFormat="1" ht="12.75">
      <c r="A97" s="22"/>
      <c r="B97" s="34"/>
      <c r="C97" s="34"/>
      <c r="D97" s="29"/>
      <c r="E97" s="34"/>
      <c r="F97" s="29"/>
      <c r="G97" s="30"/>
      <c r="H97" s="29"/>
      <c r="I97" s="13"/>
      <c r="J97" s="25"/>
      <c r="K97" s="73"/>
      <c r="L97" s="22"/>
      <c r="M97" s="22"/>
      <c r="N97" s="22"/>
      <c r="O97" s="22"/>
    </row>
    <row r="98" spans="1:15" s="33" customFormat="1" ht="12.75">
      <c r="A98" s="22"/>
      <c r="B98" s="34"/>
      <c r="C98" s="34"/>
      <c r="D98" s="29"/>
      <c r="E98" s="34"/>
      <c r="F98" s="29"/>
      <c r="G98" s="30"/>
      <c r="H98" s="29"/>
      <c r="I98" s="13"/>
      <c r="J98" s="25"/>
      <c r="K98" s="73"/>
      <c r="L98" s="22"/>
      <c r="M98" s="22"/>
      <c r="N98" s="22"/>
      <c r="O98" s="22"/>
    </row>
    <row r="99" spans="1:15" s="33" customFormat="1" ht="12.75">
      <c r="A99" s="145" t="s">
        <v>16</v>
      </c>
      <c r="B99" s="146"/>
      <c r="C99" s="34"/>
      <c r="D99" s="29">
        <f>A94+A78+A64+A50+A37+A25</f>
        <v>51</v>
      </c>
      <c r="E99" s="34"/>
      <c r="F99" s="19">
        <f>SUM(F96,F83,F67,F54,F41,F30)</f>
        <v>3.248090277760639</v>
      </c>
      <c r="G99" s="19"/>
      <c r="H99" s="19"/>
      <c r="I99" s="13">
        <f>SUM(I96,I83,I67,I54,I41,I30)</f>
        <v>-40811.23420138891</v>
      </c>
      <c r="J99" s="25"/>
      <c r="K99" s="73"/>
      <c r="L99" s="22"/>
      <c r="M99" s="22"/>
      <c r="N99" s="73">
        <f>SUM(N96,N83,N67,N54,N41,N30)</f>
        <v>57784.22737434451</v>
      </c>
      <c r="O99" s="22"/>
    </row>
    <row r="100" spans="1:15" s="33" customFormat="1" ht="12.75">
      <c r="A100" s="22"/>
      <c r="B100" s="34"/>
      <c r="C100" s="29"/>
      <c r="D100" s="29"/>
      <c r="E100" s="29"/>
      <c r="F100" s="29"/>
      <c r="G100" s="30"/>
      <c r="H100" s="29"/>
      <c r="I100" s="31"/>
      <c r="J100" s="25"/>
      <c r="K100" s="73"/>
      <c r="L100" s="22"/>
      <c r="M100" s="22"/>
      <c r="N100" s="22"/>
      <c r="O100" s="22"/>
    </row>
    <row r="101" spans="1:15" s="33" customFormat="1" ht="12.75">
      <c r="A101" s="22"/>
      <c r="B101" s="34"/>
      <c r="C101" s="29"/>
      <c r="D101" s="29"/>
      <c r="E101" s="29"/>
      <c r="F101" s="29"/>
      <c r="G101" s="30"/>
      <c r="H101" s="29"/>
      <c r="I101" s="31"/>
      <c r="J101" s="25"/>
      <c r="K101" s="73"/>
      <c r="L101" s="22"/>
      <c r="M101" s="22"/>
      <c r="N101" s="22"/>
      <c r="O101" s="22"/>
    </row>
    <row r="102" spans="1:15" s="33" customFormat="1" ht="12.75">
      <c r="A102" s="22"/>
      <c r="B102" s="34"/>
      <c r="C102" s="29"/>
      <c r="D102" s="29"/>
      <c r="E102" s="29"/>
      <c r="F102" s="29"/>
      <c r="G102" s="30"/>
      <c r="H102" s="29"/>
      <c r="I102" s="31"/>
      <c r="J102" s="25"/>
      <c r="K102" s="73"/>
      <c r="L102" s="22"/>
      <c r="M102" s="22"/>
      <c r="N102" s="22"/>
      <c r="O102" s="22"/>
    </row>
    <row r="103" spans="1:15" s="33" customFormat="1" ht="12.75">
      <c r="A103" s="22"/>
      <c r="B103" s="34"/>
      <c r="C103" s="29"/>
      <c r="D103" s="29"/>
      <c r="E103" s="29"/>
      <c r="F103" s="29"/>
      <c r="G103" s="30"/>
      <c r="H103" s="29"/>
      <c r="I103" s="31"/>
      <c r="J103" s="25"/>
      <c r="K103" s="73"/>
      <c r="L103" s="22"/>
      <c r="M103" s="22"/>
      <c r="N103" s="22"/>
      <c r="O103" s="22"/>
    </row>
    <row r="104" spans="1:15" s="33" customFormat="1" ht="12.75">
      <c r="A104" s="22"/>
      <c r="B104" s="34"/>
      <c r="C104" s="29"/>
      <c r="D104" s="29"/>
      <c r="E104" s="29"/>
      <c r="F104" s="29"/>
      <c r="G104" s="30"/>
      <c r="H104" s="29"/>
      <c r="I104" s="31"/>
      <c r="J104" s="25"/>
      <c r="K104" s="73"/>
      <c r="L104" s="22"/>
      <c r="M104" s="22"/>
      <c r="N104" s="22"/>
      <c r="O104" s="22"/>
    </row>
    <row r="105" spans="1:15" s="33" customFormat="1" ht="12.75">
      <c r="A105" s="22"/>
      <c r="B105" s="29"/>
      <c r="C105" s="147"/>
      <c r="D105" s="147"/>
      <c r="E105" s="147"/>
      <c r="F105" s="147"/>
      <c r="G105" s="147"/>
      <c r="H105" s="29"/>
      <c r="I105" s="31"/>
      <c r="J105" s="25"/>
      <c r="K105" s="73"/>
      <c r="L105" s="22"/>
      <c r="M105" s="22"/>
      <c r="N105" s="22"/>
      <c r="O105" s="22"/>
    </row>
    <row r="106" spans="1:15" s="33" customFormat="1" ht="12.75">
      <c r="A106" s="22"/>
      <c r="B106" s="29"/>
      <c r="C106" s="29"/>
      <c r="D106" s="29"/>
      <c r="E106" s="29"/>
      <c r="F106" s="29"/>
      <c r="G106" s="29"/>
      <c r="H106" s="29"/>
      <c r="I106" s="31"/>
      <c r="J106" s="25"/>
      <c r="K106" s="73"/>
      <c r="L106" s="22"/>
      <c r="M106" s="22"/>
      <c r="N106" s="22"/>
      <c r="O106" s="22"/>
    </row>
    <row r="107" spans="1:15" s="33" customFormat="1" ht="12.75">
      <c r="A107" s="22"/>
      <c r="B107" s="22"/>
      <c r="C107" s="22"/>
      <c r="D107" s="22"/>
      <c r="E107" s="24"/>
      <c r="F107" s="24"/>
      <c r="G107" s="22"/>
      <c r="H107" s="25"/>
      <c r="I107" s="38"/>
      <c r="J107" s="25"/>
      <c r="K107" s="73"/>
      <c r="L107" s="22"/>
      <c r="M107" s="22"/>
      <c r="N107" s="22"/>
      <c r="O107" s="22"/>
    </row>
    <row r="108" spans="1:15" s="33" customFormat="1" ht="12.75">
      <c r="A108" s="22"/>
      <c r="B108" s="22"/>
      <c r="C108" s="22"/>
      <c r="D108" s="22"/>
      <c r="E108" s="24"/>
      <c r="F108" s="24"/>
      <c r="G108" s="22"/>
      <c r="H108" s="25"/>
      <c r="I108" s="26"/>
      <c r="J108" s="25"/>
      <c r="K108" s="73"/>
      <c r="L108" s="22"/>
      <c r="M108" s="22"/>
      <c r="N108" s="22"/>
      <c r="O108" s="22"/>
    </row>
    <row r="109" spans="1:15" s="33" customFormat="1" ht="12.75">
      <c r="A109" s="22"/>
      <c r="B109" s="22"/>
      <c r="C109" s="22"/>
      <c r="D109" s="22"/>
      <c r="E109" s="24"/>
      <c r="F109" s="24"/>
      <c r="G109" s="22"/>
      <c r="H109" s="25"/>
      <c r="I109" s="26"/>
      <c r="J109" s="25"/>
      <c r="K109" s="73"/>
      <c r="L109" s="22"/>
      <c r="M109" s="22"/>
      <c r="N109" s="22"/>
      <c r="O109" s="22"/>
    </row>
    <row r="110" spans="1:15" s="33" customFormat="1" ht="12.75">
      <c r="A110" s="22"/>
      <c r="B110" s="22"/>
      <c r="C110" s="22"/>
      <c r="D110" s="22"/>
      <c r="E110" s="24"/>
      <c r="F110" s="24"/>
      <c r="G110" s="22"/>
      <c r="H110" s="25"/>
      <c r="I110" s="26"/>
      <c r="J110" s="25"/>
      <c r="K110" s="73"/>
      <c r="L110" s="22"/>
      <c r="M110" s="22"/>
      <c r="N110" s="22"/>
      <c r="O110" s="22"/>
    </row>
    <row r="111" spans="1:15" s="33" customFormat="1" ht="12.75">
      <c r="A111" s="22"/>
      <c r="B111" s="22"/>
      <c r="C111" s="22"/>
      <c r="D111" s="22"/>
      <c r="E111" s="24"/>
      <c r="F111" s="24"/>
      <c r="G111" s="22"/>
      <c r="H111" s="25"/>
      <c r="I111" s="26"/>
      <c r="J111" s="25"/>
      <c r="K111" s="73"/>
      <c r="L111" s="22"/>
      <c r="M111" s="22"/>
      <c r="N111" s="22"/>
      <c r="O111" s="22"/>
    </row>
    <row r="112" spans="1:15" s="33" customFormat="1" ht="12.75">
      <c r="A112" s="22"/>
      <c r="B112" s="22"/>
      <c r="C112" s="22"/>
      <c r="D112" s="22"/>
      <c r="E112" s="25"/>
      <c r="F112" s="24"/>
      <c r="G112" s="22"/>
      <c r="H112" s="25"/>
      <c r="I112" s="25"/>
      <c r="J112" s="25"/>
      <c r="K112" s="73"/>
      <c r="L112" s="22"/>
      <c r="M112" s="22"/>
      <c r="N112" s="22"/>
      <c r="O112" s="22"/>
    </row>
    <row r="113" spans="1:15" s="33" customFormat="1" ht="12.75">
      <c r="A113" s="22"/>
      <c r="B113" s="22"/>
      <c r="C113" s="22"/>
      <c r="D113" s="22"/>
      <c r="E113" s="25"/>
      <c r="F113" s="25"/>
      <c r="G113" s="22"/>
      <c r="H113" s="25"/>
      <c r="I113" s="25"/>
      <c r="J113" s="25"/>
      <c r="K113" s="73"/>
      <c r="L113" s="22"/>
      <c r="M113" s="22"/>
      <c r="N113" s="22"/>
      <c r="O113" s="22"/>
    </row>
    <row r="114" spans="1:15" s="33" customFormat="1" ht="12.75">
      <c r="A114" s="22"/>
      <c r="B114" s="22"/>
      <c r="C114" s="22"/>
      <c r="D114" s="22"/>
      <c r="E114" s="25"/>
      <c r="F114" s="25"/>
      <c r="G114" s="22"/>
      <c r="H114" s="25"/>
      <c r="I114" s="25"/>
      <c r="J114" s="25"/>
      <c r="K114" s="73"/>
      <c r="L114" s="22"/>
      <c r="M114" s="22"/>
      <c r="N114" s="22"/>
      <c r="O114" s="22"/>
    </row>
    <row r="115" spans="1:15" s="33" customFormat="1" ht="12.75">
      <c r="A115" s="22"/>
      <c r="B115" s="22"/>
      <c r="C115" s="22"/>
      <c r="D115" s="22"/>
      <c r="E115" s="25"/>
      <c r="F115" s="25"/>
      <c r="G115" s="22"/>
      <c r="H115" s="25"/>
      <c r="I115" s="25"/>
      <c r="J115" s="22"/>
      <c r="K115" s="73"/>
      <c r="L115" s="22"/>
      <c r="M115" s="22"/>
      <c r="N115" s="22"/>
      <c r="O115" s="22"/>
    </row>
    <row r="116" spans="1:15" s="33" customFormat="1" ht="12.75">
      <c r="A116" s="22"/>
      <c r="B116" s="22"/>
      <c r="C116" s="22"/>
      <c r="D116" s="22"/>
      <c r="E116" s="25"/>
      <c r="F116" s="25"/>
      <c r="G116" s="22"/>
      <c r="H116" s="25"/>
      <c r="I116" s="25"/>
      <c r="J116" s="22"/>
      <c r="K116" s="73"/>
      <c r="L116" s="22"/>
      <c r="M116" s="22"/>
      <c r="N116" s="22"/>
      <c r="O116" s="22"/>
    </row>
    <row r="117" spans="1:15" s="33" customFormat="1" ht="12.75">
      <c r="A117" s="22"/>
      <c r="B117" s="22"/>
      <c r="C117" s="22"/>
      <c r="D117" s="22"/>
      <c r="E117" s="25"/>
      <c r="F117" s="25"/>
      <c r="G117" s="22"/>
      <c r="H117" s="25"/>
      <c r="I117" s="25"/>
      <c r="J117" s="22"/>
      <c r="K117" s="73"/>
      <c r="L117" s="22"/>
      <c r="M117" s="22"/>
      <c r="N117" s="22"/>
      <c r="O117" s="22"/>
    </row>
    <row r="118" spans="1:15" s="33" customFormat="1" ht="12.75">
      <c r="A118" s="22"/>
      <c r="B118" s="22"/>
      <c r="C118" s="22"/>
      <c r="D118" s="22"/>
      <c r="E118" s="25"/>
      <c r="F118" s="25"/>
      <c r="G118" s="22"/>
      <c r="H118" s="25"/>
      <c r="I118" s="25"/>
      <c r="J118" s="22"/>
      <c r="K118" s="73"/>
      <c r="L118" s="22"/>
      <c r="M118" s="22"/>
      <c r="N118" s="22"/>
      <c r="O118" s="22"/>
    </row>
    <row r="119" spans="5:11" s="33" customFormat="1" ht="12.75">
      <c r="E119" s="32"/>
      <c r="F119" s="32"/>
      <c r="H119" s="32"/>
      <c r="I119" s="32"/>
      <c r="K119" s="74"/>
    </row>
    <row r="120" spans="5:11" s="33" customFormat="1" ht="12.75">
      <c r="E120" s="32"/>
      <c r="F120" s="32"/>
      <c r="H120" s="32"/>
      <c r="I120" s="32"/>
      <c r="K120" s="74"/>
    </row>
    <row r="121" spans="5:11" s="33" customFormat="1" ht="12.75">
      <c r="E121" s="32"/>
      <c r="F121" s="32"/>
      <c r="H121" s="32"/>
      <c r="I121" s="32"/>
      <c r="K121" s="74"/>
    </row>
    <row r="122" spans="5:11" s="33" customFormat="1" ht="12.75">
      <c r="E122" s="32"/>
      <c r="F122" s="32"/>
      <c r="H122" s="32"/>
      <c r="I122" s="32"/>
      <c r="K122" s="74"/>
    </row>
    <row r="123" spans="5:11" s="33" customFormat="1" ht="12.75">
      <c r="E123" s="32"/>
      <c r="F123" s="32"/>
      <c r="H123" s="32"/>
      <c r="I123" s="32"/>
      <c r="K123" s="74"/>
    </row>
    <row r="124" spans="5:11" s="33" customFormat="1" ht="12.75">
      <c r="E124" s="32"/>
      <c r="F124" s="32"/>
      <c r="H124" s="32"/>
      <c r="I124" s="32"/>
      <c r="K124" s="74"/>
    </row>
    <row r="125" spans="5:11" s="33" customFormat="1" ht="12.75">
      <c r="E125" s="32"/>
      <c r="F125" s="32"/>
      <c r="H125" s="32"/>
      <c r="I125" s="32"/>
      <c r="K125" s="74"/>
    </row>
    <row r="126" spans="5:11" s="33" customFormat="1" ht="12.75">
      <c r="E126" s="32"/>
      <c r="F126" s="32"/>
      <c r="H126" s="32"/>
      <c r="I126" s="32"/>
      <c r="K126" s="74"/>
    </row>
    <row r="127" spans="5:11" s="33" customFormat="1" ht="12.75">
      <c r="E127" s="32"/>
      <c r="F127" s="32"/>
      <c r="H127" s="32"/>
      <c r="I127" s="32"/>
      <c r="K127" s="74"/>
    </row>
    <row r="128" spans="5:11" s="33" customFormat="1" ht="12.75">
      <c r="E128" s="32"/>
      <c r="F128" s="32"/>
      <c r="H128" s="32"/>
      <c r="I128" s="32"/>
      <c r="K128" s="74"/>
    </row>
    <row r="129" spans="5:11" s="33" customFormat="1" ht="12.75">
      <c r="E129" s="32"/>
      <c r="F129" s="32"/>
      <c r="H129" s="32"/>
      <c r="I129" s="32"/>
      <c r="K129" s="74"/>
    </row>
    <row r="130" spans="5:11" s="33" customFormat="1" ht="12.75">
      <c r="E130" s="32"/>
      <c r="F130" s="32"/>
      <c r="H130" s="32"/>
      <c r="I130" s="32"/>
      <c r="K130" s="74"/>
    </row>
    <row r="131" spans="5:11" s="33" customFormat="1" ht="12.75">
      <c r="E131" s="32"/>
      <c r="F131" s="32"/>
      <c r="H131" s="32"/>
      <c r="I131" s="32"/>
      <c r="K131" s="74"/>
    </row>
    <row r="132" spans="5:11" s="33" customFormat="1" ht="12.75">
      <c r="E132" s="32"/>
      <c r="F132" s="32"/>
      <c r="H132" s="32"/>
      <c r="I132" s="32"/>
      <c r="K132" s="74"/>
    </row>
    <row r="133" spans="5:11" s="33" customFormat="1" ht="12.75">
      <c r="E133" s="32"/>
      <c r="F133" s="32"/>
      <c r="H133" s="32"/>
      <c r="I133" s="32"/>
      <c r="K133" s="74"/>
    </row>
    <row r="134" spans="5:11" s="33" customFormat="1" ht="12.75">
      <c r="E134" s="32"/>
      <c r="F134" s="32"/>
      <c r="H134" s="32"/>
      <c r="I134" s="32"/>
      <c r="K134" s="74"/>
    </row>
    <row r="135" spans="5:11" s="33" customFormat="1" ht="12.75">
      <c r="E135" s="32"/>
      <c r="F135" s="32"/>
      <c r="H135" s="32"/>
      <c r="I135" s="32"/>
      <c r="K135" s="74"/>
    </row>
    <row r="136" spans="5:11" s="33" customFormat="1" ht="12.75">
      <c r="E136" s="32"/>
      <c r="F136" s="32"/>
      <c r="H136" s="32"/>
      <c r="I136" s="32"/>
      <c r="K136" s="74"/>
    </row>
    <row r="137" spans="5:11" s="33" customFormat="1" ht="12.75">
      <c r="E137" s="32"/>
      <c r="F137" s="32"/>
      <c r="H137" s="32"/>
      <c r="I137" s="32"/>
      <c r="K137" s="74"/>
    </row>
    <row r="138" spans="5:11" s="33" customFormat="1" ht="12.75">
      <c r="E138" s="32"/>
      <c r="F138" s="32"/>
      <c r="H138" s="32"/>
      <c r="I138" s="32"/>
      <c r="K138" s="74"/>
    </row>
    <row r="139" spans="5:11" s="33" customFormat="1" ht="12.75">
      <c r="E139" s="32"/>
      <c r="F139" s="32"/>
      <c r="H139" s="32"/>
      <c r="I139" s="32"/>
      <c r="K139" s="74"/>
    </row>
    <row r="140" spans="5:11" s="33" customFormat="1" ht="12.75">
      <c r="E140" s="32"/>
      <c r="F140" s="32"/>
      <c r="H140" s="32"/>
      <c r="I140" s="32"/>
      <c r="K140" s="74"/>
    </row>
    <row r="141" spans="5:11" s="33" customFormat="1" ht="12.75">
      <c r="E141" s="32"/>
      <c r="F141" s="32"/>
      <c r="H141" s="32"/>
      <c r="I141" s="32"/>
      <c r="K141" s="74"/>
    </row>
    <row r="142" spans="5:11" s="33" customFormat="1" ht="12.75">
      <c r="E142" s="32"/>
      <c r="F142" s="32"/>
      <c r="H142" s="32"/>
      <c r="I142" s="32"/>
      <c r="K142" s="74"/>
    </row>
    <row r="143" spans="5:11" s="33" customFormat="1" ht="12.75">
      <c r="E143" s="32"/>
      <c r="F143" s="32"/>
      <c r="H143" s="32"/>
      <c r="I143" s="32"/>
      <c r="K143" s="74"/>
    </row>
    <row r="144" spans="5:11" s="33" customFormat="1" ht="12.75">
      <c r="E144" s="32"/>
      <c r="F144" s="32"/>
      <c r="H144" s="32"/>
      <c r="I144" s="32"/>
      <c r="K144" s="74"/>
    </row>
    <row r="145" spans="5:11" s="33" customFormat="1" ht="12.75">
      <c r="E145" s="32"/>
      <c r="F145" s="32"/>
      <c r="H145" s="32"/>
      <c r="I145" s="32"/>
      <c r="K145" s="74"/>
    </row>
    <row r="146" spans="5:11" s="33" customFormat="1" ht="12.75">
      <c r="E146" s="32"/>
      <c r="F146" s="32"/>
      <c r="H146" s="32"/>
      <c r="I146" s="32"/>
      <c r="K146" s="74"/>
    </row>
    <row r="147" spans="5:11" s="33" customFormat="1" ht="12.75">
      <c r="E147" s="32"/>
      <c r="F147" s="32"/>
      <c r="H147" s="32"/>
      <c r="I147" s="32"/>
      <c r="K147" s="74"/>
    </row>
    <row r="148" spans="5:11" s="33" customFormat="1" ht="12.75">
      <c r="E148" s="32"/>
      <c r="F148" s="32"/>
      <c r="H148" s="32"/>
      <c r="I148" s="32"/>
      <c r="K148" s="74"/>
    </row>
    <row r="149" spans="5:11" s="33" customFormat="1" ht="12.75">
      <c r="E149" s="32"/>
      <c r="F149" s="32"/>
      <c r="H149" s="32"/>
      <c r="I149" s="32"/>
      <c r="K149" s="74"/>
    </row>
    <row r="150" spans="5:11" s="33" customFormat="1" ht="12.75">
      <c r="E150" s="32"/>
      <c r="F150" s="32"/>
      <c r="H150" s="32"/>
      <c r="I150" s="32"/>
      <c r="K150" s="74"/>
    </row>
    <row r="151" spans="5:11" s="33" customFormat="1" ht="12.75">
      <c r="E151" s="32"/>
      <c r="F151" s="32"/>
      <c r="H151" s="32"/>
      <c r="I151" s="32"/>
      <c r="K151" s="74"/>
    </row>
    <row r="152" spans="5:11" s="33" customFormat="1" ht="12.75">
      <c r="E152" s="32"/>
      <c r="F152" s="32"/>
      <c r="H152" s="32"/>
      <c r="I152" s="32"/>
      <c r="K152" s="74"/>
    </row>
    <row r="153" spans="5:11" s="33" customFormat="1" ht="12.75">
      <c r="E153" s="32"/>
      <c r="F153" s="32"/>
      <c r="H153" s="32"/>
      <c r="I153" s="32"/>
      <c r="K153" s="74"/>
    </row>
    <row r="154" spans="5:11" s="33" customFormat="1" ht="12.75">
      <c r="E154" s="32"/>
      <c r="F154" s="32"/>
      <c r="H154" s="32"/>
      <c r="I154" s="32"/>
      <c r="K154" s="74"/>
    </row>
    <row r="155" spans="5:11" s="33" customFormat="1" ht="12.75">
      <c r="E155" s="32"/>
      <c r="F155" s="32"/>
      <c r="H155" s="32"/>
      <c r="I155" s="32"/>
      <c r="K155" s="74"/>
    </row>
    <row r="156" spans="5:11" s="33" customFormat="1" ht="12.75">
      <c r="E156" s="32"/>
      <c r="F156" s="32"/>
      <c r="H156" s="32"/>
      <c r="I156" s="32"/>
      <c r="K156" s="74"/>
    </row>
    <row r="157" spans="5:11" s="33" customFormat="1" ht="12.75">
      <c r="E157" s="32"/>
      <c r="F157" s="32"/>
      <c r="H157" s="32"/>
      <c r="I157" s="32"/>
      <c r="K157" s="74"/>
    </row>
    <row r="158" spans="5:11" s="33" customFormat="1" ht="12.75">
      <c r="E158" s="32"/>
      <c r="F158" s="32"/>
      <c r="H158" s="32"/>
      <c r="I158" s="32"/>
      <c r="K158" s="74"/>
    </row>
    <row r="159" spans="5:11" s="33" customFormat="1" ht="12.75">
      <c r="E159" s="32"/>
      <c r="F159" s="32"/>
      <c r="H159" s="32"/>
      <c r="I159" s="32"/>
      <c r="K159" s="74"/>
    </row>
    <row r="160" spans="5:11" s="33" customFormat="1" ht="12.75">
      <c r="E160" s="32"/>
      <c r="F160" s="32"/>
      <c r="H160" s="32"/>
      <c r="I160" s="32"/>
      <c r="K160" s="74"/>
    </row>
    <row r="161" spans="5:11" s="33" customFormat="1" ht="12.75">
      <c r="E161" s="32"/>
      <c r="F161" s="32"/>
      <c r="H161" s="32"/>
      <c r="I161" s="32"/>
      <c r="K161" s="74"/>
    </row>
    <row r="162" spans="5:11" s="33" customFormat="1" ht="12.75">
      <c r="E162" s="32"/>
      <c r="F162" s="32"/>
      <c r="H162" s="32"/>
      <c r="I162" s="32"/>
      <c r="K162" s="74"/>
    </row>
    <row r="163" spans="5:11" s="33" customFormat="1" ht="12.75">
      <c r="E163" s="32"/>
      <c r="F163" s="32"/>
      <c r="H163" s="32"/>
      <c r="I163" s="32"/>
      <c r="K163" s="74"/>
    </row>
    <row r="164" spans="5:11" s="33" customFormat="1" ht="12.75">
      <c r="E164" s="32"/>
      <c r="F164" s="32"/>
      <c r="H164" s="32"/>
      <c r="I164" s="32"/>
      <c r="K164" s="74"/>
    </row>
  </sheetData>
  <sheetProtection/>
  <mergeCells count="29">
    <mergeCell ref="H6:I7"/>
    <mergeCell ref="C7:C8"/>
    <mergeCell ref="A9:IV9"/>
    <mergeCell ref="A3:B4"/>
    <mergeCell ref="C3:I4"/>
    <mergeCell ref="J3:J8"/>
    <mergeCell ref="K3:K8"/>
    <mergeCell ref="L3:L8"/>
    <mergeCell ref="M3:M8"/>
    <mergeCell ref="N3:O8"/>
    <mergeCell ref="E6:F7"/>
    <mergeCell ref="A83:B83"/>
    <mergeCell ref="A10:I10"/>
    <mergeCell ref="A30:B30"/>
    <mergeCell ref="B31:I31"/>
    <mergeCell ref="A41:B41"/>
    <mergeCell ref="B43:I43"/>
    <mergeCell ref="A44:J44"/>
    <mergeCell ref="G6:G8"/>
    <mergeCell ref="B85:I85"/>
    <mergeCell ref="B86:M86"/>
    <mergeCell ref="A96:B96"/>
    <mergeCell ref="A99:B99"/>
    <mergeCell ref="C105:G105"/>
    <mergeCell ref="A54:B54"/>
    <mergeCell ref="B56:I56"/>
    <mergeCell ref="B57:J57"/>
    <mergeCell ref="A67:B67"/>
    <mergeCell ref="B70:J70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2.875" style="0" bestFit="1" customWidth="1"/>
    <col min="2" max="2" width="18.50390625" style="0" customWidth="1"/>
  </cols>
  <sheetData>
    <row r="2" spans="2:3" ht="12.75">
      <c r="B2" t="s">
        <v>165</v>
      </c>
      <c r="C2" t="s">
        <v>164</v>
      </c>
    </row>
    <row r="3" spans="1:3" ht="12.75">
      <c r="A3" t="s">
        <v>159</v>
      </c>
      <c r="B3">
        <f>все!A27</f>
        <v>17</v>
      </c>
      <c r="C3" s="70">
        <f>все!N30</f>
        <v>8225.854457979822</v>
      </c>
    </row>
    <row r="4" spans="1:3" ht="12.75">
      <c r="A4" t="s">
        <v>158</v>
      </c>
      <c r="B4">
        <f>все!A82</f>
        <v>13</v>
      </c>
      <c r="C4" s="70">
        <f>все!N84</f>
        <v>17517.518666644217</v>
      </c>
    </row>
    <row r="5" spans="1:3" ht="12.75">
      <c r="A5" t="s">
        <v>160</v>
      </c>
      <c r="B5">
        <f>все!A46</f>
        <v>6</v>
      </c>
      <c r="C5" s="70">
        <f>все!N50</f>
        <v>12598.797083518602</v>
      </c>
    </row>
    <row r="6" spans="1:3" ht="12.75">
      <c r="A6" t="s">
        <v>161</v>
      </c>
      <c r="B6">
        <f>все!A63</f>
        <v>10</v>
      </c>
      <c r="C6" s="70">
        <f>все!N66</f>
        <v>23074.74000036735</v>
      </c>
    </row>
    <row r="7" spans="1:3" ht="12.75">
      <c r="A7" t="s">
        <v>162</v>
      </c>
      <c r="B7">
        <f>все!A96</f>
        <v>9</v>
      </c>
      <c r="C7" s="70">
        <f>все!N100</f>
        <v>28027.153333312926</v>
      </c>
    </row>
    <row r="8" spans="1:3" ht="12.75">
      <c r="A8" t="s">
        <v>163</v>
      </c>
      <c r="B8">
        <f>все!A35</f>
        <v>4</v>
      </c>
      <c r="C8" s="70">
        <f>все!N37</f>
        <v>9663.77999958673</v>
      </c>
    </row>
    <row r="9" spans="1:3" ht="12.75">
      <c r="A9" t="s">
        <v>166</v>
      </c>
      <c r="B9">
        <f>SUM(B3:B8)</f>
        <v>59</v>
      </c>
      <c r="C9">
        <f>SUM(C3:C8)</f>
        <v>99107.84354140965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sakash</cp:lastModifiedBy>
  <cp:lastPrinted>2010-10-25T13:16:50Z</cp:lastPrinted>
  <dcterms:created xsi:type="dcterms:W3CDTF">2010-10-25T05:46:14Z</dcterms:created>
  <dcterms:modified xsi:type="dcterms:W3CDTF">2014-06-09T12:49:39Z</dcterms:modified>
  <cp:category/>
  <cp:version/>
  <cp:contentType/>
  <cp:contentStatus/>
</cp:coreProperties>
</file>